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aconvention-my.sharepoint.com/personal/ldobbertin_paconvention_com/Documents/Desktop/"/>
    </mc:Choice>
  </mc:AlternateContent>
  <xr:revisionPtr revIDLastSave="0" documentId="8_{3014B5A9-69D8-482D-BBFA-0F812BDFBD11}" xr6:coauthVersionLast="47" xr6:coauthVersionMax="47" xr10:uidLastSave="{00000000-0000-0000-0000-000000000000}"/>
  <bookViews>
    <workbookView xWindow="9375" yWindow="2070" windowWidth="16980" windowHeight="16935" firstSheet="1" activeTab="1" autoFilterDateGrouping="0" xr2:uid="{00000000-000D-0000-FFFF-FFFF00000000}"/>
  </bookViews>
  <sheets>
    <sheet name="SUMMARY" sheetId="8" r:id="rId1"/>
    <sheet name="PCC 2024 " sheetId="4" r:id="rId2"/>
    <sheet name="Headend &amp; LCD BOM 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2">#REF!</definedName>
    <definedName name="_Key1">#REF!</definedName>
    <definedName name="_Key1_1" localSheetId="2">[1]Proposal!#REF!</definedName>
    <definedName name="_Key1_1">[1]Proposal!#REF!</definedName>
    <definedName name="_Key1_1_1" localSheetId="2">[1]Proposal!#REF!</definedName>
    <definedName name="_Key1_1_1">[1]Proposal!#REF!</definedName>
    <definedName name="_Key2" localSheetId="2">#REF!</definedName>
    <definedName name="_Key2">#REF!</definedName>
    <definedName name="_Key2_1" localSheetId="2">[1]Proposal!#REF!</definedName>
    <definedName name="_Key2_1">[1]Proposal!#REF!</definedName>
    <definedName name="_Key2_1_1" localSheetId="2">[1]Proposal!#REF!</definedName>
    <definedName name="_Key2_1_1">[1]Proposal!#REF!</definedName>
    <definedName name="_Order1">255</definedName>
    <definedName name="_Order2">0</definedName>
    <definedName name="_Sort" localSheetId="2">#REF!</definedName>
    <definedName name="_Sort">#REF!</definedName>
    <definedName name="ControlRoom">[2]OES1!$A$1:$J$80</definedName>
    <definedName name="EX">#REF!</definedName>
    <definedName name="EX_1">[1]Proposal!#REF!</definedName>
    <definedName name="EX_1_1">[1]Proposal!#REF!</definedName>
    <definedName name="Excel_BuiltIn_Database">#REF!</definedName>
    <definedName name="MARKUP">[1]Proposal!#REF!</definedName>
    <definedName name="MILESTONES">[3]OES1!$A$1:$J$80</definedName>
    <definedName name="OSC">[4]OES1!$A$1:$J$80</definedName>
    <definedName name="_xlnm.Print_Area" localSheetId="1">'PCC 2024 '!$A$1:$C$121</definedName>
    <definedName name="_xlnm.Print_Area" localSheetId="0">SUMMARY!$A$1:$C$8</definedName>
    <definedName name="_xlnm.Print_Area">[5]OES1!$A$1:$J$80</definedName>
    <definedName name="PRINT_AREA_MI">[5]OES1!$A$1:$J$80</definedName>
    <definedName name="PRINT_AREA_MI2">[3]OES1!$A$1:$J$80</definedName>
    <definedName name="Print_Area2">[3]OES1!$A$1:$J$80</definedName>
    <definedName name="RFP">[5]OES1!$A$1:$J$80</definedName>
    <definedName name="VR">[6]OES1!$A$1:$J$80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3" l="1"/>
  <c r="A9" i="13"/>
  <c r="A12" i="13" s="1"/>
  <c r="A13" i="13" s="1"/>
  <c r="A14" i="13" s="1"/>
  <c r="A18" i="13" s="1"/>
  <c r="A19" i="13" s="1"/>
  <c r="A20" i="13" s="1"/>
  <c r="A21" i="13" s="1"/>
  <c r="A22" i="13" s="1"/>
  <c r="A23" i="13" s="1"/>
  <c r="A24" i="13" s="1"/>
  <c r="A25" i="13" s="1"/>
  <c r="A30" i="13" s="1"/>
  <c r="A31" i="13" s="1"/>
  <c r="A32" i="13" s="1"/>
  <c r="A33" i="13" s="1"/>
  <c r="A34" i="13" s="1"/>
  <c r="A35" i="13" s="1"/>
  <c r="A36" i="13" s="1"/>
  <c r="A37" i="13" s="1"/>
  <c r="A38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5" i="13" s="1"/>
  <c r="A56" i="13" s="1"/>
  <c r="A57" i="13" s="1"/>
  <c r="A58" i="13" s="1"/>
  <c r="A59" i="13" s="1"/>
  <c r="A60" i="13" s="1"/>
  <c r="A61" i="13" s="1"/>
  <c r="A62" i="13" s="1"/>
  <c r="A63" i="13" s="1"/>
  <c r="A67" i="13" s="1"/>
  <c r="A68" i="13" s="1"/>
  <c r="A69" i="13" s="1"/>
  <c r="A70" i="13" s="1"/>
  <c r="A71" i="13" s="1"/>
  <c r="A72" i="13" s="1"/>
  <c r="A73" i="13" s="1"/>
  <c r="A74" i="13" s="1"/>
  <c r="A75" i="13" s="1"/>
  <c r="A79" i="13" s="1"/>
  <c r="G9" i="13"/>
  <c r="G18" i="13"/>
  <c r="G19" i="13"/>
  <c r="G20" i="13"/>
  <c r="G21" i="13"/>
  <c r="G22" i="13"/>
  <c r="G23" i="13"/>
  <c r="G24" i="13"/>
  <c r="G25" i="13"/>
  <c r="G29" i="13"/>
  <c r="G30" i="13"/>
  <c r="G31" i="13"/>
  <c r="G32" i="13"/>
  <c r="G33" i="13"/>
  <c r="G34" i="13"/>
  <c r="G35" i="13"/>
  <c r="G36" i="13"/>
  <c r="G37" i="13"/>
  <c r="G38" i="13"/>
  <c r="G42" i="13"/>
  <c r="G43" i="13"/>
  <c r="G44" i="13"/>
  <c r="G45" i="13"/>
  <c r="G46" i="13"/>
  <c r="G47" i="13"/>
  <c r="G48" i="13"/>
  <c r="G49" i="13"/>
  <c r="G50" i="13"/>
  <c r="G51" i="13"/>
  <c r="G55" i="13"/>
  <c r="E56" i="13"/>
  <c r="G56" i="13" s="1"/>
  <c r="G57" i="13"/>
  <c r="G58" i="13"/>
  <c r="G59" i="13"/>
  <c r="G60" i="13"/>
  <c r="G61" i="13"/>
  <c r="G62" i="13"/>
  <c r="G63" i="13"/>
  <c r="G67" i="13"/>
  <c r="G68" i="13"/>
  <c r="G69" i="13"/>
  <c r="G70" i="13"/>
  <c r="G71" i="13"/>
  <c r="G72" i="13"/>
  <c r="G73" i="13"/>
  <c r="G74" i="13"/>
  <c r="G75" i="13"/>
  <c r="G79" i="13"/>
  <c r="G26" i="13" l="1"/>
  <c r="G27" i="13" s="1"/>
  <c r="G39" i="13"/>
  <c r="G40" i="13" s="1"/>
  <c r="C42" i="4" s="1"/>
  <c r="G10" i="13"/>
  <c r="G76" i="13"/>
  <c r="G77" i="13" s="1"/>
  <c r="C45" i="4" s="1"/>
  <c r="G52" i="13"/>
  <c r="G53" i="13" s="1"/>
  <c r="C43" i="4" s="1"/>
  <c r="G64" i="13"/>
  <c r="G65" i="13" s="1"/>
  <c r="C44" i="4" s="1"/>
  <c r="F13" i="13"/>
  <c r="G13" i="13" s="1"/>
  <c r="F14" i="13"/>
  <c r="G14" i="13" s="1"/>
  <c r="F12" i="13"/>
  <c r="G12" i="13" s="1"/>
  <c r="G15" i="13" l="1"/>
  <c r="G16" i="13" s="1"/>
  <c r="G82" i="13" s="1"/>
  <c r="C7" i="8"/>
  <c r="C152" i="4" l="1"/>
  <c r="C154" i="4"/>
  <c r="B157" i="4"/>
  <c r="C157" i="4"/>
  <c r="C169" i="4" s="1"/>
  <c r="B160" i="4"/>
  <c r="C160" i="4"/>
  <c r="C168" i="4" s="1"/>
  <c r="C167" i="4"/>
  <c r="C11" i="4" s="1"/>
  <c r="C176" i="4"/>
  <c r="C12" i="4" s="1"/>
  <c r="C210" i="4"/>
  <c r="C212" i="4"/>
  <c r="B215" i="4"/>
  <c r="C215" i="4"/>
  <c r="B218" i="4"/>
  <c r="C218" i="4"/>
  <c r="C226" i="4" s="1"/>
  <c r="C225" i="4"/>
  <c r="C15" i="4" s="1"/>
  <c r="C234" i="4"/>
  <c r="C16" i="4" s="1"/>
  <c r="C239" i="4"/>
  <c r="C241" i="4"/>
  <c r="B244" i="4"/>
  <c r="C244" i="4"/>
  <c r="C256" i="4" s="1"/>
  <c r="B247" i="4"/>
  <c r="C247" i="4"/>
  <c r="C255" i="4" s="1"/>
  <c r="C254" i="4"/>
  <c r="C17" i="4" s="1"/>
  <c r="C263" i="4"/>
  <c r="C18" i="4" s="1"/>
  <c r="C268" i="4"/>
  <c r="C270" i="4"/>
  <c r="B273" i="4"/>
  <c r="C273" i="4"/>
  <c r="C285" i="4" s="1"/>
  <c r="B276" i="4"/>
  <c r="C276" i="4"/>
  <c r="C284" i="4" s="1"/>
  <c r="C283" i="4"/>
  <c r="C19" i="4" s="1"/>
  <c r="C292" i="4"/>
  <c r="C20" i="4" s="1"/>
  <c r="C297" i="4"/>
  <c r="C299" i="4"/>
  <c r="C302" i="4"/>
  <c r="C305" i="4"/>
  <c r="C313" i="4" s="1"/>
  <c r="C312" i="4"/>
  <c r="C21" i="4" s="1"/>
  <c r="C321" i="4"/>
  <c r="C22" i="4" s="1"/>
  <c r="C326" i="4"/>
  <c r="C328" i="4"/>
  <c r="B331" i="4"/>
  <c r="C331" i="4"/>
  <c r="B334" i="4"/>
  <c r="C334" i="4"/>
  <c r="C342" i="4" s="1"/>
  <c r="C341" i="4"/>
  <c r="C350" i="4"/>
  <c r="C355" i="4"/>
  <c r="C357" i="4"/>
  <c r="B360" i="4"/>
  <c r="C360" i="4"/>
  <c r="C372" i="4" s="1"/>
  <c r="B363" i="4"/>
  <c r="C363" i="4"/>
  <c r="C371" i="4" s="1"/>
  <c r="C370" i="4"/>
  <c r="C23" i="4" s="1"/>
  <c r="C379" i="4"/>
  <c r="C24" i="4" s="1"/>
  <c r="C384" i="4"/>
  <c r="C386" i="4"/>
  <c r="B389" i="4"/>
  <c r="C389" i="4"/>
  <c r="B392" i="4"/>
  <c r="C392" i="4"/>
  <c r="C400" i="4" s="1"/>
  <c r="C399" i="4"/>
  <c r="C25" i="4" s="1"/>
  <c r="C408" i="4"/>
  <c r="C26" i="4" s="1"/>
  <c r="C413" i="4"/>
  <c r="C415" i="4"/>
  <c r="B418" i="4"/>
  <c r="C418" i="4"/>
  <c r="B421" i="4"/>
  <c r="C421" i="4"/>
  <c r="C429" i="4" s="1"/>
  <c r="C428" i="4"/>
  <c r="C27" i="4" s="1"/>
  <c r="C437" i="4"/>
  <c r="C28" i="4" s="1"/>
  <c r="C442" i="4"/>
  <c r="C444" i="4"/>
  <c r="B447" i="4"/>
  <c r="C447" i="4"/>
  <c r="B450" i="4"/>
  <c r="C450" i="4"/>
  <c r="C458" i="4" s="1"/>
  <c r="C457" i="4"/>
  <c r="C29" i="4" s="1"/>
  <c r="C466" i="4"/>
  <c r="C30" i="4" s="1"/>
  <c r="C471" i="4"/>
  <c r="C473" i="4"/>
  <c r="B476" i="4"/>
  <c r="C476" i="4"/>
  <c r="C488" i="4" s="1"/>
  <c r="B479" i="4"/>
  <c r="C479" i="4"/>
  <c r="C487" i="4" s="1"/>
  <c r="C486" i="4"/>
  <c r="C31" i="4" s="1"/>
  <c r="C495" i="4"/>
  <c r="C32" i="4" s="1"/>
  <c r="C500" i="4"/>
  <c r="C502" i="4"/>
  <c r="B505" i="4"/>
  <c r="C505" i="4"/>
  <c r="B508" i="4"/>
  <c r="C508" i="4"/>
  <c r="C516" i="4" s="1"/>
  <c r="C515" i="4"/>
  <c r="C33" i="4" s="1"/>
  <c r="C524" i="4"/>
  <c r="C34" i="4" s="1"/>
  <c r="C529" i="4"/>
  <c r="C531" i="4"/>
  <c r="B534" i="4"/>
  <c r="C534" i="4"/>
  <c r="B537" i="4"/>
  <c r="C537" i="4"/>
  <c r="C545" i="4" s="1"/>
  <c r="C544" i="4"/>
  <c r="C35" i="4" s="1"/>
  <c r="C553" i="4"/>
  <c r="C36" i="4" s="1"/>
  <c r="C181" i="4"/>
  <c r="C183" i="4"/>
  <c r="B186" i="4"/>
  <c r="C186" i="4"/>
  <c r="B189" i="4"/>
  <c r="C189" i="4"/>
  <c r="C197" i="4" s="1"/>
  <c r="C196" i="4"/>
  <c r="C13" i="4" s="1"/>
  <c r="C205" i="4"/>
  <c r="C14" i="4" s="1"/>
  <c r="B161" i="4" l="1"/>
  <c r="B451" i="4"/>
  <c r="C480" i="4"/>
  <c r="B422" i="4"/>
  <c r="B393" i="4"/>
  <c r="B335" i="4"/>
  <c r="B190" i="4"/>
  <c r="C538" i="4"/>
  <c r="C509" i="4"/>
  <c r="C306" i="4"/>
  <c r="B277" i="4"/>
  <c r="C364" i="4"/>
  <c r="B538" i="4"/>
  <c r="B509" i="4"/>
  <c r="B248" i="4"/>
  <c r="C422" i="4"/>
  <c r="C393" i="4"/>
  <c r="C314" i="4"/>
  <c r="C161" i="4"/>
  <c r="B219" i="4"/>
  <c r="C546" i="4"/>
  <c r="C430" i="4"/>
  <c r="C219" i="4"/>
  <c r="C190" i="4"/>
  <c r="B480" i="4"/>
  <c r="C451" i="4"/>
  <c r="B364" i="4"/>
  <c r="C335" i="4"/>
  <c r="C248" i="4"/>
  <c r="C277" i="4"/>
  <c r="C227" i="4"/>
  <c r="C517" i="4"/>
  <c r="C459" i="4"/>
  <c r="C401" i="4"/>
  <c r="C343" i="4"/>
  <c r="C198" i="4"/>
  <c r="C147" i="4"/>
  <c r="C10" i="4" s="1"/>
  <c r="C138" i="4"/>
  <c r="C9" i="4" s="1"/>
  <c r="C131" i="4"/>
  <c r="C139" i="4" s="1"/>
  <c r="B131" i="4"/>
  <c r="C128" i="4"/>
  <c r="C140" i="4" s="1"/>
  <c r="B128" i="4"/>
  <c r="C125" i="4"/>
  <c r="C123" i="4"/>
  <c r="B132" i="4" l="1"/>
  <c r="C132" i="4"/>
  <c r="C6" i="8" l="1"/>
  <c r="C117" i="4" l="1"/>
  <c r="C8" i="4" s="1"/>
  <c r="C108" i="4"/>
  <c r="C7" i="4" s="1"/>
  <c r="C101" i="4"/>
  <c r="C109" i="4" s="1"/>
  <c r="B101" i="4"/>
  <c r="C98" i="4"/>
  <c r="C110" i="4" s="1"/>
  <c r="B98" i="4"/>
  <c r="C95" i="4"/>
  <c r="C93" i="4"/>
  <c r="C86" i="4"/>
  <c r="C37" i="4" s="1"/>
  <c r="B102" i="4" l="1"/>
  <c r="C102" i="4"/>
  <c r="C39" i="4" l="1"/>
  <c r="C5" i="8" s="1"/>
  <c r="C8" i="8" s="1"/>
  <c r="C82" i="4" l="1"/>
  <c r="C73" i="4"/>
  <c r="C85" i="4" s="1"/>
  <c r="C71" i="4"/>
  <c r="C62" i="4"/>
  <c r="C54" i="4"/>
  <c r="C50" i="4"/>
  <c r="C46" i="4"/>
</calcChain>
</file>

<file path=xl/sharedStrings.xml><?xml version="1.0" encoding="utf-8"?>
<sst xmlns="http://schemas.openxmlformats.org/spreadsheetml/2006/main" count="744" uniqueCount="179">
  <si>
    <t xml:space="preserve">PENNSYLVANIA CONVENTION CENTER </t>
  </si>
  <si>
    <t>PROPOSAL FORM</t>
  </si>
  <si>
    <t>BID SUMMARY</t>
  </si>
  <si>
    <t xml:space="preserve">PHASE 1 - BASE BID </t>
  </si>
  <si>
    <t xml:space="preserve">PHASE 2 - BASE BID </t>
  </si>
  <si>
    <t>PHASE 3 - BASE BID</t>
  </si>
  <si>
    <t xml:space="preserve">GRAND TOTAL BASE BID </t>
  </si>
  <si>
    <t>BAFO PROPOSAL FORM</t>
  </si>
  <si>
    <t>NOTE: FILL IN ONLY BLUE SHADED CELLS</t>
  </si>
  <si>
    <t>LED DISPLAYS AND INSTALLATION</t>
  </si>
  <si>
    <t>VENDOR NAME</t>
  </si>
  <si>
    <t>BROAD STREET ATRIUM RIBBON: (Ref 1.1)</t>
  </si>
  <si>
    <t>INSTALLATION: BROAD STREET ATRIUM RIBBON: (Ref 1.1)</t>
  </si>
  <si>
    <t xml:space="preserve">BROAD STREET ATRIUM - STREET LEVEL DISPLAYS: (Ref 1.4 A / B) </t>
  </si>
  <si>
    <t xml:space="preserve">INSTALLATION: BROAD STREET ATRIUM - STREET LEVEL DISPLAYS: (Ref 1.4 A / B) </t>
  </si>
  <si>
    <t>ESCALATOR TRIPTYCH: (Ref 1.5)</t>
  </si>
  <si>
    <t>INSTALLATION: ESCALATOR TRIPTYCH: (Ref 1.5)</t>
  </si>
  <si>
    <t>HALL "E" DISPLAY: (Ref 1.6)</t>
  </si>
  <si>
    <t>INSTALLATION: HALL "E" DISPLAY: (Ref 1.6)</t>
  </si>
  <si>
    <t>CROSSROADS – NORTH WIDER OPTION: (Ref 1.7B)</t>
  </si>
  <si>
    <t>INSTALLATION: CROSSROADS – NORTH WIDER OPTION: (Ref 1.7B)</t>
  </si>
  <si>
    <t>CROSSROADS – SOUTH: (REF 1.8)</t>
  </si>
  <si>
    <t>INSTALLATION: CROSSROADS – SOUTH: (REF 1.8)</t>
  </si>
  <si>
    <t>CROSSROADS EAST / WEST: (Ref 1.9 / 1.10)</t>
  </si>
  <si>
    <t>INSTALLATION: CROSSROADS EAST / WEST: (Ref 1.9 / 1.10)</t>
  </si>
  <si>
    <t>GRAND HALL – WALL DISPLAYS: (Ref 1.11 A-G)</t>
  </si>
  <si>
    <t>INSTALLATION: GRAND HALL – WALL DISPLAYS: (Ref 1.11 A-G)</t>
  </si>
  <si>
    <t xml:space="preserve">12TH &amp; ARCH ENTRANCE AREA: (Ref 1.17) </t>
  </si>
  <si>
    <t xml:space="preserve">INSTALLATION: 12TH &amp; ARCH ENTRANCE AREA: (Ref 1.17) </t>
  </si>
  <si>
    <t xml:space="preserve">NORTH FROM GRAND HALL: (Ref 1.18 A / B) </t>
  </si>
  <si>
    <t xml:space="preserve">INSTALLATION: NORTH FROM GRAND HALL: (Ref 1.18 A / B) </t>
  </si>
  <si>
    <t>CURVED DISPLAY: (Ref 1.19)</t>
  </si>
  <si>
    <t>INSTALLATION: CURVED DISPLAY: (Ref 1.19)</t>
  </si>
  <si>
    <t>OVERLOOK CAFÉ - CURVED: (Ref 1.20)</t>
  </si>
  <si>
    <t>INSTALLATION: OVERLOOK CAFÉ - CURVED: (Ref 1.20)</t>
  </si>
  <si>
    <t>HALL C: (Ref 1.22)</t>
  </si>
  <si>
    <t>INSTALLATION: HALL C: (Ref 1.22)</t>
  </si>
  <si>
    <t>BROAD STREET – RIBBON TERRACE BALLROOM (Ref 3.7)</t>
  </si>
  <si>
    <t>INSTALLATION: BROAD STREET – RIBBON TERRACE BALLROOM (Ref 3.7)</t>
  </si>
  <si>
    <t>WAYFINDING ESCALTOR MOUNT DOUBLE-SIDED (Ref 3.8)</t>
  </si>
  <si>
    <t>INSTALLATION: WAYFINDING ESCALTOR MOUNT DOUBLE-SIDED (Ref 3.8)</t>
  </si>
  <si>
    <t>GENERAL CONDITIONS</t>
  </si>
  <si>
    <t>TAXES</t>
  </si>
  <si>
    <t>GRAND TOTAL BASE BID 2024 INSTALLATION (PHASE 1)</t>
  </si>
  <si>
    <t>ALTERNATE 1: 55" PORTRAIT - MEETING ROOM FLAG SIGN DOUBLE-SIDED LCD: (Ref 3.4) (LCD BOM Line G101)</t>
  </si>
  <si>
    <t>ALTERNATE 2: 65" MONITORS - WALL MOUNT (Ref 3.5) (LCD BOM Line G114)</t>
  </si>
  <si>
    <t>ALTERNATE 3: 55" MONITORS - WALL MOUNT: (Ref 3.6 / 3.6A) (LCD BOM Line G126)</t>
  </si>
  <si>
    <t>ALTERNATE 4: 55" MONITOR - KIOSK, PORTABLE (Ref 3.10) (LCD Line G138)</t>
  </si>
  <si>
    <t xml:space="preserve">BID CLARIFICATIONS: STATE ANY EXCEPTIONS BEING TAKEN TO PRODUCT SPECS OR SCOPE OF WORK </t>
  </si>
  <si>
    <t>BID CLARIFICATIONS: STATE ANY VOLUNTARY ALTERNATES (INCL. ADD/DEDUCTS)</t>
  </si>
  <si>
    <t>ADD/DEDUCT</t>
  </si>
  <si>
    <t>SUB-CONTRACTORS AND LED SUPPIERS</t>
  </si>
  <si>
    <t>ELECTRICAL SUBCONTRACTOR</t>
  </si>
  <si>
    <t>LED INSTALLATION SUBCONTRACTOR</t>
  </si>
  <si>
    <t>LED MANUFACTURER</t>
  </si>
  <si>
    <t>LED CHIP SUPPLIER</t>
  </si>
  <si>
    <t xml:space="preserve">LCD INSTALLATION SUBCONTRACTOR </t>
  </si>
  <si>
    <t>LCD MONITOR MANUFACTURER</t>
  </si>
  <si>
    <t>LCD MOUNTING DEVICE MANUFACTURER</t>
  </si>
  <si>
    <t>EXTENDED WARRANTY - PARTS AND LABOR BASE BID ONLY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</si>
  <si>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</si>
  <si>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</si>
  <si>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</si>
  <si>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</si>
  <si>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</si>
  <si>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</si>
  <si>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</si>
  <si>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</si>
  <si>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</t>
  </si>
  <si>
    <t>Note: Extended warranty pricing should be based on annual payments, rather than upfront lump sum. Owner will reserve right to select option on an annual basis at provided price.</t>
  </si>
  <si>
    <t>EXTENDED WARRANTY PARTS ONLY BASE BID ONLY</t>
  </si>
  <si>
    <t>DETAILED SPECIFICATIONS</t>
  </si>
  <si>
    <t>INSTALLATION: GENERAL CONDITIONS 2024 INSTALLATION ONLY</t>
  </si>
  <si>
    <t>INSTALLATION SUB-TOTAL: GENERAL CONDITIONS</t>
  </si>
  <si>
    <t>PROJECT MANAGEMENT</t>
  </si>
  <si>
    <t>EQUIPMENT RENTAL</t>
  </si>
  <si>
    <t>ENGINEERING, PERMITS, FEES</t>
  </si>
  <si>
    <t>TRAINING AND EVENT SUPPORT</t>
  </si>
  <si>
    <t>TRAVEL AND EXPENSES</t>
  </si>
  <si>
    <t>SPEC.</t>
  </si>
  <si>
    <t>PIXEL PITCH</t>
  </si>
  <si>
    <t>QUANTITY</t>
  </si>
  <si>
    <t>PIXEL HEIGHT (PHYSICAL)</t>
  </si>
  <si>
    <t>PIXEL LENGTH (PHYSICAL)</t>
  </si>
  <si>
    <t>TOTAL PIXELS</t>
  </si>
  <si>
    <t>SYSTEM HEIGHT (F)</t>
  </si>
  <si>
    <t>SYSTEM LENGTH (F)</t>
  </si>
  <si>
    <t>TOTAL SQ. FT</t>
  </si>
  <si>
    <t>PIXEL DENSITY SQ. FT</t>
  </si>
  <si>
    <t>TOTAL DISPLAY PRICE</t>
  </si>
  <si>
    <t>PROCESSING</t>
  </si>
  <si>
    <t>SHIPPING</t>
  </si>
  <si>
    <t>TOTAL SYSTEM PRICE</t>
  </si>
  <si>
    <t>COST PER SQ. FT</t>
  </si>
  <si>
    <t>COST PER PIXEL</t>
  </si>
  <si>
    <t>SPECIFICATIONS</t>
  </si>
  <si>
    <t>TOTAL POWER DRAW - MAX AMPS BASED ON 208V 3P</t>
  </si>
  <si>
    <t>BRIGHTNESS (NITS)</t>
  </si>
  <si>
    <t>VIEWING ANGLE - HORIZONTAL</t>
  </si>
  <si>
    <t>VIEWING ANGLE - VERTICAL</t>
  </si>
  <si>
    <t xml:space="preserve">INSTALLATION SUB-TOTAL: </t>
  </si>
  <si>
    <t>SECONDARY STRUCTURAL STEEL</t>
  </si>
  <si>
    <t>COMPONENT INSTALLATION</t>
  </si>
  <si>
    <t>CLADDING, TRIM, FLASHING AND FINISHES</t>
  </si>
  <si>
    <t>ELECTRICAL AND DATA</t>
  </si>
  <si>
    <t xml:space="preserve">SECONDARY STRUCTURAL STEEL </t>
  </si>
  <si>
    <t>GRAND HALL – 3-SIDED SUSPENDED LANDSCAPE DISPLAYS (Ref 1.14)</t>
  </si>
  <si>
    <t>INSTALLATION: GRAND HALL – 3-SIDED SUSPENDED LANDSCAPE DISPLAYS (Ref 1.14)</t>
  </si>
  <si>
    <t xml:space="preserve">SECONDARY STRUCTURAL STEEL &amp; HOIST RIGGING </t>
  </si>
  <si>
    <t>INSTALLATION: HALL C: BROAD STREET – RIBBON TERRACE BALLROOM (Ref 3.7)</t>
  </si>
  <si>
    <t>ASM PENNSYLVANIA CONVENTION CENTER</t>
  </si>
  <si>
    <t>HEADEND AND LCD DISPLAY UPGRADES</t>
  </si>
  <si>
    <t>12.03.2024</t>
  </si>
  <si>
    <t>REF</t>
  </si>
  <si>
    <t>MANUFACTURER</t>
  </si>
  <si>
    <t>MODEL</t>
  </si>
  <si>
    <t>DESCRIPTION</t>
  </si>
  <si>
    <t>QTY.</t>
  </si>
  <si>
    <t>COST</t>
  </si>
  <si>
    <t>EXTENDED</t>
  </si>
  <si>
    <t>INTEGRATED TELEVISION HEADEND</t>
  </si>
  <si>
    <t>Navori</t>
  </si>
  <si>
    <t>DAP-16</t>
  </si>
  <si>
    <t>User Training and certification – Technical level 1 – Online (per hour)</t>
  </si>
  <si>
    <t>Vitec</t>
  </si>
  <si>
    <t>MGW NANO</t>
  </si>
  <si>
    <t>HD-SDI to IP ENCODER &lt;65MS Latency</t>
  </si>
  <si>
    <t>Sub Total</t>
  </si>
  <si>
    <t>LABOR AND MATERIALS</t>
  </si>
  <si>
    <t>Integration</t>
  </si>
  <si>
    <t>Material</t>
  </si>
  <si>
    <t>Cables, Connectors, Lift Rental, Etc.</t>
  </si>
  <si>
    <t>Labor</t>
  </si>
  <si>
    <t>Design and Integration Labor</t>
  </si>
  <si>
    <t>Travel</t>
  </si>
  <si>
    <t>Travel &amp; Expenses</t>
  </si>
  <si>
    <t>HEADEND HARDWARE AND INTEGRATION SUBTOTAL</t>
  </si>
  <si>
    <t xml:space="preserve">LED MEDIA PLAYER ASSETS PHASE 1 </t>
  </si>
  <si>
    <t>Brightsign</t>
  </si>
  <si>
    <t>XT-1145</t>
  </si>
  <si>
    <t>Media Player</t>
  </si>
  <si>
    <t>AAP-40</t>
  </si>
  <si>
    <t>QL Core: Server On-Premise - Desktop and Mobile Content Manager</t>
  </si>
  <si>
    <t>AAP-41</t>
  </si>
  <si>
    <t>Expert module including advanced monitoring and aggregated playback reporting</t>
  </si>
  <si>
    <t>BAP-10</t>
  </si>
  <si>
    <t>Multi media-player DooH Advertising module</t>
  </si>
  <si>
    <t>BAP-14</t>
  </si>
  <si>
    <t>Multi media-player content synchronization module</t>
  </si>
  <si>
    <t>ST-75</t>
  </si>
  <si>
    <t>Service Level Agreement (renewable annually)</t>
  </si>
  <si>
    <t>DATA</t>
  </si>
  <si>
    <t>Category Data Drops</t>
  </si>
  <si>
    <t>Labor, Materials, Cables, Connectors, Lift Rental, Etc.</t>
  </si>
  <si>
    <t>PER LOCATION</t>
  </si>
  <si>
    <t>Sub Total - Per Placement</t>
  </si>
  <si>
    <t>QTY</t>
  </si>
  <si>
    <t>55" PORTRAIT - MEETING ROOM FLAG SIGN DOUBLE-SIDED LCD</t>
  </si>
  <si>
    <t>Samsung</t>
  </si>
  <si>
    <t>QM55C</t>
  </si>
  <si>
    <t>55" SoC LCD Display</t>
  </si>
  <si>
    <t>Chief</t>
  </si>
  <si>
    <t>LTM1U</t>
  </si>
  <si>
    <t xml:space="preserve">Display Mount </t>
  </si>
  <si>
    <t>Trim</t>
  </si>
  <si>
    <t>Trim Fascia</t>
  </si>
  <si>
    <t>65" MONITORS - WALL MOUNT</t>
  </si>
  <si>
    <t>QM65C</t>
  </si>
  <si>
    <t>65" SoC LCD Display</t>
  </si>
  <si>
    <t>Custom</t>
  </si>
  <si>
    <t>TBD</t>
  </si>
  <si>
    <t>Surround</t>
  </si>
  <si>
    <t>55" MONITORS - WALL MOUNT</t>
  </si>
  <si>
    <t xml:space="preserve">55" MONITORS - KIOSKS PORTABLE </t>
  </si>
  <si>
    <t>Peerless</t>
  </si>
  <si>
    <t>KIPC2555-WHL</t>
  </si>
  <si>
    <t>Portrait Kiosks with Wheel Base (Black or Silver finish)</t>
  </si>
  <si>
    <t xml:space="preserve">SPARE MONITORS </t>
  </si>
  <si>
    <t>LCD AND HEADEND SYSTEM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</si>
</sst>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99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b/>
      <sz val="8"/>
      <color rgb="FFFFFFFF"/>
      <name val="Calibri"/>
      <family val="2"/>
    </font>
    <font>
      <b/>
      <sz val="10"/>
      <color rgb="FFFFFFFF"/>
      <name val="Calibri"/>
      <family val="2"/>
    </font>
    <font>
      <sz val="8"/>
      <name val="Calibri"/>
      <family val="2"/>
    </font>
    <font>
      <sz val="2"/>
      <color rgb="FF000000"/>
      <name val="Calibri"/>
      <family val="2"/>
    </font>
    <font>
      <sz val="7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99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558C8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9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4" borderId="0" applyNumberFormat="0" applyBorder="0" applyAlignment="0" applyProtection="0"/>
    <xf numFmtId="0" fontId="9" fillId="22" borderId="1" applyNumberFormat="0" applyAlignment="0" applyProtection="0"/>
    <xf numFmtId="0" fontId="10" fillId="23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7" borderId="7" applyNumberFormat="0" applyFont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25" fillId="0" borderId="0" xfId="0" applyFont="1" applyAlignment="1">
      <alignment vertical="center"/>
    </xf>
    <xf numFmtId="0" fontId="29" fillId="27" borderId="13" xfId="0" applyFont="1" applyFill="1" applyBorder="1" applyAlignment="1">
      <alignment vertical="center" wrapText="1"/>
    </xf>
    <xf numFmtId="0" fontId="29" fillId="27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27" borderId="10" xfId="0" applyFont="1" applyFill="1" applyBorder="1" applyAlignment="1">
      <alignment horizontal="center" vertical="center"/>
    </xf>
    <xf numFmtId="5" fontId="29" fillId="27" borderId="11" xfId="3811" applyNumberFormat="1" applyFont="1" applyFill="1" applyBorder="1" applyAlignment="1">
      <alignment horizontal="center" vertical="center"/>
    </xf>
    <xf numFmtId="5" fontId="29" fillId="27" borderId="10" xfId="3811" applyNumberFormat="1" applyFont="1" applyFill="1" applyBorder="1" applyAlignment="1">
      <alignment horizontal="center" vertical="center"/>
    </xf>
    <xf numFmtId="0" fontId="32" fillId="27" borderId="12" xfId="0" applyFont="1" applyFill="1" applyBorder="1" applyAlignment="1">
      <alignment horizontal="left" vertical="center"/>
    </xf>
    <xf numFmtId="0" fontId="28" fillId="26" borderId="17" xfId="0" applyFont="1" applyFill="1" applyBorder="1" applyAlignment="1">
      <alignment horizontal="center" vertical="center"/>
    </xf>
    <xf numFmtId="3" fontId="31" fillId="26" borderId="17" xfId="0" applyNumberFormat="1" applyFont="1" applyFill="1" applyBorder="1" applyAlignment="1">
      <alignment horizontal="center" vertical="center"/>
    </xf>
    <xf numFmtId="3" fontId="31" fillId="26" borderId="17" xfId="3810" applyNumberFormat="1" applyFont="1" applyFill="1" applyBorder="1" applyAlignment="1">
      <alignment horizontal="center" vertical="center"/>
    </xf>
    <xf numFmtId="164" fontId="28" fillId="26" borderId="17" xfId="3811" applyNumberFormat="1" applyFont="1" applyFill="1" applyBorder="1" applyAlignment="1">
      <alignment horizontal="center" vertical="center"/>
    </xf>
    <xf numFmtId="6" fontId="31" fillId="26" borderId="17" xfId="3811" applyNumberFormat="1" applyFont="1" applyFill="1" applyBorder="1" applyAlignment="1">
      <alignment horizontal="center" vertical="center"/>
    </xf>
    <xf numFmtId="8" fontId="31" fillId="26" borderId="17" xfId="3811" applyNumberFormat="1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left" vertical="center"/>
    </xf>
    <xf numFmtId="0" fontId="29" fillId="27" borderId="18" xfId="0" applyFont="1" applyFill="1" applyBorder="1" applyAlignment="1">
      <alignment horizontal="left" vertical="center"/>
    </xf>
    <xf numFmtId="5" fontId="28" fillId="26" borderId="12" xfId="3812" applyNumberFormat="1" applyFont="1" applyFill="1" applyBorder="1" applyAlignment="1" applyProtection="1">
      <alignment horizontal="center" vertical="center"/>
      <protection locked="0"/>
    </xf>
    <xf numFmtId="0" fontId="38" fillId="27" borderId="17" xfId="0" applyFont="1" applyFill="1" applyBorder="1" applyAlignment="1">
      <alignment vertical="center"/>
    </xf>
    <xf numFmtId="164" fontId="29" fillId="27" borderId="20" xfId="3811" applyNumberFormat="1" applyFont="1" applyFill="1" applyBorder="1" applyAlignment="1">
      <alignment horizontal="center" vertical="center"/>
    </xf>
    <xf numFmtId="0" fontId="29" fillId="29" borderId="0" xfId="0" applyFont="1" applyFill="1" applyAlignment="1">
      <alignment vertical="center"/>
    </xf>
    <xf numFmtId="0" fontId="29" fillId="29" borderId="21" xfId="0" applyFont="1" applyFill="1" applyBorder="1" applyAlignment="1">
      <alignment vertical="center"/>
    </xf>
    <xf numFmtId="5" fontId="28" fillId="30" borderId="10" xfId="3812" applyNumberFormat="1" applyFont="1" applyFill="1" applyBorder="1" applyAlignment="1" applyProtection="1">
      <alignment horizontal="center" vertical="center"/>
      <protection locked="0"/>
    </xf>
    <xf numFmtId="5" fontId="28" fillId="30" borderId="22" xfId="3812" applyNumberFormat="1" applyFont="1" applyFill="1" applyBorder="1" applyAlignment="1" applyProtection="1">
      <alignment horizontal="center" vertical="center"/>
      <protection locked="0"/>
    </xf>
    <xf numFmtId="164" fontId="31" fillId="30" borderId="20" xfId="3811" applyNumberFormat="1" applyFont="1" applyFill="1" applyBorder="1" applyAlignment="1" applyProtection="1">
      <alignment horizontal="center" vertical="center"/>
      <protection locked="0"/>
    </xf>
    <xf numFmtId="0" fontId="28" fillId="30" borderId="17" xfId="0" applyFont="1" applyFill="1" applyBorder="1" applyAlignment="1" applyProtection="1">
      <alignment horizontal="center" vertical="center"/>
      <protection locked="0"/>
    </xf>
    <xf numFmtId="3" fontId="31" fillId="30" borderId="17" xfId="0" applyNumberFormat="1" applyFont="1" applyFill="1" applyBorder="1" applyAlignment="1" applyProtection="1">
      <alignment horizontal="center" vertical="center"/>
      <protection locked="0"/>
    </xf>
    <xf numFmtId="3" fontId="31" fillId="30" borderId="17" xfId="3810" applyNumberFormat="1" applyFont="1" applyFill="1" applyBorder="1" applyAlignment="1" applyProtection="1">
      <alignment horizontal="center" vertical="center"/>
      <protection locked="0"/>
    </xf>
    <xf numFmtId="165" fontId="31" fillId="30" borderId="17" xfId="0" applyNumberFormat="1" applyFont="1" applyFill="1" applyBorder="1" applyAlignment="1" applyProtection="1">
      <alignment horizontal="center" vertical="center"/>
      <protection locked="0"/>
    </xf>
    <xf numFmtId="164" fontId="31" fillId="30" borderId="17" xfId="3811" applyNumberFormat="1" applyFont="1" applyFill="1" applyBorder="1" applyAlignment="1" applyProtection="1">
      <alignment horizontal="center" vertical="center"/>
      <protection locked="0"/>
    </xf>
    <xf numFmtId="0" fontId="31" fillId="30" borderId="20" xfId="3811" applyNumberFormat="1" applyFont="1" applyFill="1" applyBorder="1" applyAlignment="1" applyProtection="1">
      <alignment horizontal="center" vertical="center"/>
      <protection locked="0"/>
    </xf>
    <xf numFmtId="0" fontId="28" fillId="30" borderId="12" xfId="0" applyFont="1" applyFill="1" applyBorder="1" applyAlignment="1" applyProtection="1">
      <alignment horizontal="center" vertical="center"/>
      <protection locked="0"/>
    </xf>
    <xf numFmtId="164" fontId="28" fillId="26" borderId="20" xfId="3811" applyNumberFormat="1" applyFont="1" applyFill="1" applyBorder="1" applyAlignment="1">
      <alignment horizontal="center" vertical="center"/>
    </xf>
    <xf numFmtId="0" fontId="40" fillId="30" borderId="17" xfId="0" applyFont="1" applyFill="1" applyBorder="1" applyAlignment="1">
      <alignment horizontal="center" vertical="center" wrapText="1"/>
    </xf>
    <xf numFmtId="0" fontId="35" fillId="26" borderId="20" xfId="0" applyFont="1" applyFill="1" applyBorder="1" applyAlignment="1">
      <alignment horizontal="left" vertical="center"/>
    </xf>
    <xf numFmtId="0" fontId="36" fillId="28" borderId="20" xfId="0" applyFont="1" applyFill="1" applyBorder="1" applyAlignment="1">
      <alignment horizontal="left" vertical="center"/>
    </xf>
    <xf numFmtId="0" fontId="31" fillId="31" borderId="0" xfId="0" applyFont="1" applyFill="1" applyAlignment="1">
      <alignment vertical="center"/>
    </xf>
    <xf numFmtId="0" fontId="33" fillId="31" borderId="0" xfId="0" applyFont="1" applyFill="1" applyAlignment="1">
      <alignment horizontal="center" vertical="center"/>
    </xf>
    <xf numFmtId="0" fontId="31" fillId="31" borderId="17" xfId="0" applyFont="1" applyFill="1" applyBorder="1" applyAlignment="1">
      <alignment vertical="center"/>
    </xf>
    <xf numFmtId="164" fontId="27" fillId="0" borderId="17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vertical="center"/>
    </xf>
    <xf numFmtId="0" fontId="31" fillId="31" borderId="13" xfId="0" applyFont="1" applyFill="1" applyBorder="1" applyAlignment="1">
      <alignment vertical="center"/>
    </xf>
    <xf numFmtId="0" fontId="36" fillId="28" borderId="20" xfId="0" applyFont="1" applyFill="1" applyBorder="1" applyAlignment="1">
      <alignment vertical="center"/>
    </xf>
    <xf numFmtId="0" fontId="25" fillId="0" borderId="0" xfId="3929" applyFont="1" applyAlignment="1">
      <alignment vertical="center"/>
    </xf>
    <xf numFmtId="0" fontId="31" fillId="0" borderId="0" xfId="3929" applyFont="1" applyAlignment="1">
      <alignment vertical="center"/>
    </xf>
    <xf numFmtId="0" fontId="30" fillId="0" borderId="0" xfId="3929" applyFont="1" applyAlignment="1">
      <alignment vertical="center"/>
    </xf>
    <xf numFmtId="0" fontId="25" fillId="0" borderId="0" xfId="3929" applyFont="1" applyAlignment="1">
      <alignment horizontal="center" vertical="center"/>
    </xf>
    <xf numFmtId="0" fontId="25" fillId="0" borderId="0" xfId="3929" applyFont="1"/>
    <xf numFmtId="164" fontId="27" fillId="26" borderId="17" xfId="0" applyNumberFormat="1" applyFont="1" applyFill="1" applyBorder="1" applyAlignment="1">
      <alignment horizontal="center" vertical="center"/>
    </xf>
    <xf numFmtId="164" fontId="27" fillId="30" borderId="17" xfId="0" applyNumberFormat="1" applyFont="1" applyFill="1" applyBorder="1" applyAlignment="1">
      <alignment horizontal="center" vertical="center"/>
    </xf>
    <xf numFmtId="0" fontId="28" fillId="30" borderId="10" xfId="3811" applyNumberFormat="1" applyFont="1" applyFill="1" applyBorder="1" applyAlignment="1" applyProtection="1">
      <alignment vertical="center"/>
      <protection locked="0"/>
    </xf>
    <xf numFmtId="164" fontId="41" fillId="26" borderId="17" xfId="0" applyNumberFormat="1" applyFont="1" applyFill="1" applyBorder="1" applyAlignment="1">
      <alignment horizontal="center" vertical="center"/>
    </xf>
    <xf numFmtId="0" fontId="42" fillId="0" borderId="0" xfId="3930" applyFont="1" applyAlignment="1">
      <alignment vertical="center"/>
    </xf>
    <xf numFmtId="0" fontId="42" fillId="33" borderId="0" xfId="3930" applyFont="1" applyFill="1" applyAlignment="1">
      <alignment vertical="center"/>
    </xf>
    <xf numFmtId="0" fontId="42" fillId="33" borderId="0" xfId="3930" applyFont="1" applyFill="1" applyAlignment="1">
      <alignment horizontal="right" vertical="center"/>
    </xf>
    <xf numFmtId="43" fontId="37" fillId="0" borderId="33" xfId="3931" applyFont="1" applyFill="1" applyBorder="1" applyAlignment="1">
      <alignment vertical="center"/>
    </xf>
    <xf numFmtId="44" fontId="37" fillId="0" borderId="0" xfId="3811" applyFont="1" applyFill="1" applyBorder="1" applyAlignment="1">
      <alignment horizontal="center" vertical="center"/>
    </xf>
    <xf numFmtId="49" fontId="37" fillId="0" borderId="0" xfId="3930" applyNumberFormat="1" applyFont="1" applyAlignment="1">
      <alignment vertical="center"/>
    </xf>
    <xf numFmtId="49" fontId="37" fillId="0" borderId="0" xfId="3930" applyNumberFormat="1" applyFont="1" applyAlignment="1">
      <alignment horizontal="center" vertical="center"/>
    </xf>
    <xf numFmtId="1" fontId="37" fillId="0" borderId="0" xfId="3930" applyNumberFormat="1" applyFont="1" applyAlignment="1">
      <alignment horizontal="center" vertical="center"/>
    </xf>
    <xf numFmtId="43" fontId="37" fillId="33" borderId="0" xfId="3931" applyFont="1" applyFill="1" applyBorder="1" applyAlignment="1">
      <alignment vertical="center"/>
    </xf>
    <xf numFmtId="44" fontId="37" fillId="33" borderId="0" xfId="3811" applyFont="1" applyFill="1" applyBorder="1" applyAlignment="1">
      <alignment horizontal="center" vertical="center"/>
    </xf>
    <xf numFmtId="49" fontId="37" fillId="33" borderId="0" xfId="3930" applyNumberFormat="1" applyFont="1" applyFill="1" applyAlignment="1">
      <alignment vertical="center"/>
    </xf>
    <xf numFmtId="49" fontId="37" fillId="33" borderId="0" xfId="3930" applyNumberFormat="1" applyFont="1" applyFill="1" applyAlignment="1">
      <alignment horizontal="center" vertical="center"/>
    </xf>
    <xf numFmtId="1" fontId="37" fillId="33" borderId="0" xfId="3930" applyNumberFormat="1" applyFont="1" applyFill="1" applyAlignment="1">
      <alignment horizontal="center" vertical="center"/>
    </xf>
    <xf numFmtId="44" fontId="36" fillId="0" borderId="37" xfId="3932" applyFont="1" applyFill="1" applyBorder="1" applyAlignment="1">
      <alignment vertical="top" wrapText="1"/>
    </xf>
    <xf numFmtId="44" fontId="42" fillId="0" borderId="37" xfId="3933" applyFont="1" applyFill="1" applyBorder="1" applyAlignment="1">
      <alignment horizontal="right" vertical="center"/>
    </xf>
    <xf numFmtId="44" fontId="42" fillId="0" borderId="17" xfId="3934" applyFont="1" applyFill="1" applyBorder="1" applyAlignment="1">
      <alignment horizontal="center" vertical="center"/>
    </xf>
    <xf numFmtId="0" fontId="42" fillId="0" borderId="17" xfId="3935" applyFont="1" applyBorder="1" applyAlignment="1">
      <alignment horizontal="center" vertical="center"/>
    </xf>
    <xf numFmtId="0" fontId="42" fillId="0" borderId="17" xfId="3935" applyFont="1" applyBorder="1" applyAlignment="1">
      <alignment horizontal="left" vertical="center"/>
    </xf>
    <xf numFmtId="44" fontId="46" fillId="35" borderId="34" xfId="3811" applyFont="1" applyFill="1" applyBorder="1" applyAlignment="1">
      <alignment vertical="center"/>
    </xf>
    <xf numFmtId="0" fontId="42" fillId="0" borderId="0" xfId="3930" applyFont="1" applyAlignment="1">
      <alignment horizontal="right" vertical="center"/>
    </xf>
    <xf numFmtId="44" fontId="35" fillId="33" borderId="34" xfId="3811" applyFont="1" applyFill="1" applyBorder="1" applyAlignment="1">
      <alignment vertical="center"/>
    </xf>
    <xf numFmtId="0" fontId="42" fillId="33" borderId="17" xfId="3935" applyFont="1" applyFill="1" applyBorder="1" applyAlignment="1">
      <alignment horizontal="left" vertical="center"/>
    </xf>
    <xf numFmtId="0" fontId="42" fillId="33" borderId="38" xfId="3936" applyFont="1" applyFill="1" applyBorder="1" applyAlignment="1">
      <alignment horizontal="center" vertical="center"/>
    </xf>
    <xf numFmtId="44" fontId="42" fillId="33" borderId="17" xfId="3934" applyFont="1" applyFill="1" applyBorder="1" applyAlignment="1">
      <alignment horizontal="center" vertical="center"/>
    </xf>
    <xf numFmtId="44" fontId="42" fillId="33" borderId="17" xfId="3930" applyNumberFormat="1" applyFont="1" applyFill="1" applyBorder="1" applyAlignment="1">
      <alignment horizontal="left" vertical="center"/>
    </xf>
    <xf numFmtId="0" fontId="42" fillId="33" borderId="17" xfId="3938" applyFont="1" applyFill="1" applyBorder="1" applyAlignment="1">
      <alignment horizontal="left" vertical="center" wrapText="1"/>
    </xf>
    <xf numFmtId="0" fontId="42" fillId="33" borderId="17" xfId="3938" applyFont="1" applyFill="1" applyBorder="1" applyAlignment="1">
      <alignment horizontal="left" vertical="center"/>
    </xf>
    <xf numFmtId="0" fontId="47" fillId="33" borderId="0" xfId="3930" applyFont="1" applyFill="1" applyAlignment="1">
      <alignment vertical="center"/>
    </xf>
    <xf numFmtId="0" fontId="42" fillId="0" borderId="0" xfId="3930" applyFont="1"/>
    <xf numFmtId="0" fontId="42" fillId="33" borderId="0" xfId="3930" applyFont="1" applyFill="1"/>
    <xf numFmtId="0" fontId="42" fillId="33" borderId="0" xfId="3930" applyFont="1" applyFill="1" applyAlignment="1">
      <alignment horizontal="right"/>
    </xf>
    <xf numFmtId="0" fontId="47" fillId="33" borderId="0" xfId="3930" applyFont="1" applyFill="1" applyAlignment="1">
      <alignment horizontal="right" vertical="center"/>
    </xf>
    <xf numFmtId="0" fontId="48" fillId="33" borderId="0" xfId="3930" applyFont="1" applyFill="1" applyAlignment="1">
      <alignment vertical="center" wrapText="1"/>
    </xf>
    <xf numFmtId="0" fontId="48" fillId="33" borderId="0" xfId="3930" applyFont="1" applyFill="1" applyAlignment="1">
      <alignment horizontal="right" vertical="center" wrapText="1"/>
    </xf>
    <xf numFmtId="0" fontId="48" fillId="36" borderId="30" xfId="3930" applyFont="1" applyFill="1" applyBorder="1" applyAlignment="1">
      <alignment vertical="center" wrapText="1"/>
    </xf>
    <xf numFmtId="0" fontId="49" fillId="0" borderId="0" xfId="3930" applyFont="1" applyAlignment="1">
      <alignment vertical="center"/>
    </xf>
    <xf numFmtId="0" fontId="49" fillId="33" borderId="0" xfId="3930" applyFont="1" applyFill="1" applyAlignment="1">
      <alignment vertical="center"/>
    </xf>
    <xf numFmtId="0" fontId="49" fillId="33" borderId="0" xfId="3930" applyFont="1" applyFill="1" applyAlignment="1">
      <alignment horizontal="right" vertical="center"/>
    </xf>
    <xf numFmtId="0" fontId="49" fillId="33" borderId="37" xfId="3930" applyFont="1" applyFill="1" applyBorder="1" applyAlignment="1">
      <alignment horizontal="center" vertical="center"/>
    </xf>
    <xf numFmtId="0" fontId="49" fillId="33" borderId="17" xfId="3930" applyFont="1" applyFill="1" applyBorder="1" applyAlignment="1">
      <alignment horizontal="center" vertical="center"/>
    </xf>
    <xf numFmtId="0" fontId="49" fillId="33" borderId="38" xfId="3930" applyFont="1" applyFill="1" applyBorder="1" applyAlignment="1">
      <alignment horizontal="center" vertical="center"/>
    </xf>
    <xf numFmtId="0" fontId="48" fillId="36" borderId="44" xfId="3930" applyFont="1" applyFill="1" applyBorder="1" applyAlignment="1">
      <alignment vertical="center" wrapText="1"/>
    </xf>
    <xf numFmtId="0" fontId="50" fillId="33" borderId="0" xfId="3930" applyFont="1" applyFill="1" applyAlignment="1">
      <alignment vertical="center"/>
    </xf>
    <xf numFmtId="0" fontId="50" fillId="33" borderId="0" xfId="3930" applyFont="1" applyFill="1" applyAlignment="1">
      <alignment horizontal="right" vertical="center"/>
    </xf>
    <xf numFmtId="0" fontId="51" fillId="26" borderId="19" xfId="0" applyFont="1" applyFill="1" applyBorder="1" applyAlignment="1">
      <alignment horizontal="left" vertical="center"/>
    </xf>
    <xf numFmtId="0" fontId="51" fillId="26" borderId="20" xfId="0" applyFont="1" applyFill="1" applyBorder="1" applyAlignment="1">
      <alignment horizontal="left" vertical="center"/>
    </xf>
    <xf numFmtId="0" fontId="52" fillId="28" borderId="19" xfId="0" applyFont="1" applyFill="1" applyBorder="1" applyAlignment="1">
      <alignment vertical="center"/>
    </xf>
    <xf numFmtId="0" fontId="52" fillId="28" borderId="20" xfId="0" applyFont="1" applyFill="1" applyBorder="1" applyAlignment="1">
      <alignment vertical="center"/>
    </xf>
    <xf numFmtId="0" fontId="51" fillId="0" borderId="17" xfId="0" applyFont="1" applyBorder="1" applyAlignment="1">
      <alignment vertical="center"/>
    </xf>
    <xf numFmtId="0" fontId="41" fillId="26" borderId="17" xfId="0" applyFont="1" applyFill="1" applyBorder="1" applyAlignment="1">
      <alignment horizontal="center" vertical="center"/>
    </xf>
    <xf numFmtId="0" fontId="52" fillId="28" borderId="17" xfId="0" applyFont="1" applyFill="1" applyBorder="1" applyAlignment="1">
      <alignment vertical="center"/>
    </xf>
    <xf numFmtId="3" fontId="41" fillId="26" borderId="17" xfId="0" applyNumberFormat="1" applyFont="1" applyFill="1" applyBorder="1" applyAlignment="1">
      <alignment horizontal="center" vertical="center"/>
    </xf>
    <xf numFmtId="3" fontId="41" fillId="26" borderId="17" xfId="3810" applyNumberFormat="1" applyFont="1" applyFill="1" applyBorder="1" applyAlignment="1">
      <alignment horizontal="center" vertical="center"/>
    </xf>
    <xf numFmtId="165" fontId="41" fillId="26" borderId="17" xfId="0" applyNumberFormat="1" applyFont="1" applyFill="1" applyBorder="1" applyAlignment="1">
      <alignment horizontal="center" vertical="center"/>
    </xf>
    <xf numFmtId="0" fontId="41" fillId="31" borderId="0" xfId="0" applyFont="1" applyFill="1" applyAlignment="1">
      <alignment vertical="center"/>
    </xf>
    <xf numFmtId="0" fontId="53" fillId="31" borderId="0" xfId="0" applyFont="1" applyFill="1" applyAlignment="1">
      <alignment horizontal="center" vertical="center"/>
    </xf>
    <xf numFmtId="0" fontId="51" fillId="28" borderId="19" xfId="0" applyFont="1" applyFill="1" applyBorder="1" applyAlignment="1">
      <alignment horizontal="left" vertical="center"/>
    </xf>
    <xf numFmtId="0" fontId="51" fillId="28" borderId="20" xfId="0" applyFont="1" applyFill="1" applyBorder="1" applyAlignment="1">
      <alignment horizontal="left" vertical="center"/>
    </xf>
    <xf numFmtId="0" fontId="51" fillId="0" borderId="19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41" fillId="31" borderId="13" xfId="0" applyFont="1" applyFill="1" applyBorder="1" applyAlignment="1">
      <alignment vertical="center"/>
    </xf>
    <xf numFmtId="0" fontId="52" fillId="28" borderId="19" xfId="0" applyFont="1" applyFill="1" applyBorder="1" applyAlignment="1">
      <alignment horizontal="left" vertical="center"/>
    </xf>
    <xf numFmtId="0" fontId="52" fillId="28" borderId="20" xfId="0" applyFont="1" applyFill="1" applyBorder="1" applyAlignment="1">
      <alignment horizontal="left" vertical="center"/>
    </xf>
    <xf numFmtId="0" fontId="52" fillId="28" borderId="17" xfId="0" applyFont="1" applyFill="1" applyBorder="1" applyAlignment="1">
      <alignment horizontal="center" vertical="center"/>
    </xf>
    <xf numFmtId="164" fontId="25" fillId="0" borderId="0" xfId="3929" applyNumberFormat="1" applyFont="1" applyAlignment="1">
      <alignment vertical="center"/>
    </xf>
    <xf numFmtId="0" fontId="42" fillId="0" borderId="38" xfId="3936" applyFont="1" applyBorder="1" applyAlignment="1">
      <alignment horizontal="center" vertical="center"/>
    </xf>
    <xf numFmtId="0" fontId="42" fillId="0" borderId="17" xfId="3938" applyFont="1" applyBorder="1" applyAlignment="1">
      <alignment horizontal="left" vertical="center"/>
    </xf>
    <xf numFmtId="44" fontId="42" fillId="0" borderId="17" xfId="3930" applyNumberFormat="1" applyFont="1" applyBorder="1" applyAlignment="1">
      <alignment horizontal="left" vertical="center"/>
    </xf>
    <xf numFmtId="0" fontId="42" fillId="0" borderId="17" xfId="3938" applyFont="1" applyBorder="1" applyAlignment="1">
      <alignment horizontal="left" vertical="center" wrapText="1"/>
    </xf>
    <xf numFmtId="44" fontId="35" fillId="0" borderId="34" xfId="3811" applyFont="1" applyFill="1" applyBorder="1" applyAlignment="1">
      <alignment vertical="center"/>
    </xf>
    <xf numFmtId="0" fontId="35" fillId="37" borderId="25" xfId="3930" applyFont="1" applyFill="1" applyBorder="1" applyAlignment="1">
      <alignment vertical="center"/>
    </xf>
    <xf numFmtId="0" fontId="35" fillId="26" borderId="25" xfId="3930" applyFont="1" applyFill="1" applyBorder="1" applyAlignment="1">
      <alignment vertical="center"/>
    </xf>
    <xf numFmtId="0" fontId="42" fillId="0" borderId="46" xfId="3936" applyFont="1" applyBorder="1" applyAlignment="1">
      <alignment horizontal="center" vertical="center"/>
    </xf>
    <xf numFmtId="0" fontId="42" fillId="0" borderId="10" xfId="3935" applyFont="1" applyBorder="1" applyAlignment="1">
      <alignment horizontal="left" vertical="center"/>
    </xf>
    <xf numFmtId="0" fontId="42" fillId="33" borderId="10" xfId="3935" applyFont="1" applyFill="1" applyBorder="1" applyAlignment="1">
      <alignment horizontal="left" vertical="center"/>
    </xf>
    <xf numFmtId="0" fontId="42" fillId="0" borderId="10" xfId="3935" applyFont="1" applyBorder="1" applyAlignment="1">
      <alignment horizontal="center" vertical="center"/>
    </xf>
    <xf numFmtId="44" fontId="42" fillId="0" borderId="10" xfId="3934" applyFont="1" applyFill="1" applyBorder="1" applyAlignment="1">
      <alignment horizontal="center" vertical="center"/>
    </xf>
    <xf numFmtId="44" fontId="42" fillId="0" borderId="47" xfId="3933" applyFont="1" applyFill="1" applyBorder="1" applyAlignment="1">
      <alignment horizontal="right" vertical="center"/>
    </xf>
    <xf numFmtId="0" fontId="42" fillId="33" borderId="46" xfId="3936" applyFont="1" applyFill="1" applyBorder="1" applyAlignment="1">
      <alignment horizontal="center" vertical="center"/>
    </xf>
    <xf numFmtId="0" fontId="27" fillId="30" borderId="14" xfId="0" applyFont="1" applyFill="1" applyBorder="1" applyAlignment="1">
      <alignment vertical="center"/>
    </xf>
    <xf numFmtId="0" fontId="25" fillId="30" borderId="18" xfId="0" applyFont="1" applyFill="1" applyBorder="1" applyAlignment="1">
      <alignment vertical="center"/>
    </xf>
    <xf numFmtId="0" fontId="25" fillId="30" borderId="15" xfId="0" applyFont="1" applyFill="1" applyBorder="1" applyAlignment="1">
      <alignment vertical="center"/>
    </xf>
    <xf numFmtId="0" fontId="37" fillId="33" borderId="17" xfId="3940" applyFont="1" applyFill="1" applyBorder="1" applyAlignment="1">
      <alignment horizontal="center" vertical="center"/>
    </xf>
    <xf numFmtId="0" fontId="37" fillId="33" borderId="17" xfId="3941" applyFont="1" applyFill="1" applyBorder="1" applyAlignment="1">
      <alignment horizontal="left" vertical="center"/>
    </xf>
    <xf numFmtId="0" fontId="37" fillId="0" borderId="17" xfId="3940" applyFont="1" applyBorder="1" applyAlignment="1">
      <alignment horizontal="center" vertical="center"/>
    </xf>
    <xf numFmtId="0" fontId="37" fillId="0" borderId="17" xfId="3941" applyFont="1" applyBorder="1" applyAlignment="1">
      <alignment horizontal="left" vertical="center"/>
    </xf>
    <xf numFmtId="0" fontId="47" fillId="37" borderId="0" xfId="3930" applyFont="1" applyFill="1" applyAlignment="1">
      <alignment vertical="center"/>
    </xf>
    <xf numFmtId="0" fontId="29" fillId="27" borderId="18" xfId="0" applyFont="1" applyFill="1" applyBorder="1" applyAlignment="1">
      <alignment vertical="center" wrapText="1"/>
    </xf>
    <xf numFmtId="0" fontId="29" fillId="27" borderId="18" xfId="0" applyFont="1" applyFill="1" applyBorder="1" applyAlignment="1">
      <alignment horizontal="center" vertical="center" wrapText="1"/>
    </xf>
    <xf numFmtId="0" fontId="42" fillId="37" borderId="0" xfId="3930" applyFont="1" applyFill="1" applyAlignment="1">
      <alignment vertical="center"/>
    </xf>
    <xf numFmtId="0" fontId="28" fillId="30" borderId="17" xfId="3811" applyNumberFormat="1" applyFont="1" applyFill="1" applyBorder="1" applyAlignment="1" applyProtection="1">
      <alignment vertical="center"/>
      <protection locked="0"/>
    </xf>
    <xf numFmtId="49" fontId="29" fillId="27" borderId="19" xfId="0" applyNumberFormat="1" applyFont="1" applyFill="1" applyBorder="1" applyAlignment="1">
      <alignment vertical="center"/>
    </xf>
    <xf numFmtId="49" fontId="29" fillId="27" borderId="19" xfId="0" applyNumberFormat="1" applyFont="1" applyFill="1" applyBorder="1" applyAlignment="1">
      <alignment horizontal="left" vertical="center"/>
    </xf>
    <xf numFmtId="0" fontId="41" fillId="0" borderId="19" xfId="3929" applyFont="1" applyBorder="1" applyAlignment="1">
      <alignment horizontal="left" vertical="center"/>
    </xf>
    <xf numFmtId="0" fontId="41" fillId="0" borderId="20" xfId="3929" applyFont="1" applyBorder="1" applyAlignment="1">
      <alignment horizontal="left" vertical="center"/>
    </xf>
    <xf numFmtId="0" fontId="25" fillId="26" borderId="0" xfId="3929" applyFont="1" applyFill="1" applyAlignment="1">
      <alignment horizontal="center" vertical="center"/>
    </xf>
    <xf numFmtId="0" fontId="39" fillId="26" borderId="0" xfId="3929" applyFont="1" applyFill="1" applyAlignment="1">
      <alignment horizontal="center" vertical="center"/>
    </xf>
    <xf numFmtId="0" fontId="26" fillId="32" borderId="0" xfId="3929" applyFont="1" applyFill="1" applyAlignment="1">
      <alignment horizontal="left" vertical="center"/>
    </xf>
    <xf numFmtId="0" fontId="41" fillId="0" borderId="13" xfId="3929" applyFont="1" applyBorder="1" applyAlignment="1">
      <alignment horizontal="left" vertical="center"/>
    </xf>
    <xf numFmtId="0" fontId="41" fillId="0" borderId="18" xfId="3929" applyFont="1" applyBorder="1" applyAlignment="1">
      <alignment horizontal="left" vertical="center"/>
    </xf>
    <xf numFmtId="0" fontId="41" fillId="0" borderId="15" xfId="3929" applyFont="1" applyBorder="1" applyAlignment="1">
      <alignment horizontal="left" vertical="center"/>
    </xf>
    <xf numFmtId="0" fontId="41" fillId="27" borderId="13" xfId="0" applyFont="1" applyFill="1" applyBorder="1" applyAlignment="1">
      <alignment vertical="center"/>
    </xf>
    <xf numFmtId="0" fontId="41" fillId="0" borderId="17" xfId="0" applyFont="1" applyBorder="1" applyAlignment="1">
      <alignment vertical="center"/>
    </xf>
    <xf numFmtId="39" fontId="41" fillId="26" borderId="17" xfId="0" applyNumberFormat="1" applyFont="1" applyFill="1" applyBorder="1" applyAlignment="1">
      <alignment horizontal="left" vertical="center"/>
    </xf>
    <xf numFmtId="0" fontId="41" fillId="26" borderId="17" xfId="0" applyFont="1" applyFill="1" applyBorder="1" applyAlignment="1">
      <alignment vertical="center"/>
    </xf>
    <xf numFmtId="0" fontId="51" fillId="0" borderId="19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26" borderId="19" xfId="0" applyFont="1" applyFill="1" applyBorder="1" applyAlignment="1">
      <alignment horizontal="left" vertical="center"/>
    </xf>
    <xf numFmtId="0" fontId="41" fillId="26" borderId="20" xfId="0" applyFont="1" applyFill="1" applyBorder="1" applyAlignment="1">
      <alignment horizontal="left" vertical="center"/>
    </xf>
    <xf numFmtId="0" fontId="52" fillId="28" borderId="19" xfId="0" applyFont="1" applyFill="1" applyBorder="1" applyAlignment="1">
      <alignment vertical="center"/>
    </xf>
    <xf numFmtId="0" fontId="52" fillId="28" borderId="20" xfId="0" applyFont="1" applyFill="1" applyBorder="1" applyAlignment="1">
      <alignment vertical="center"/>
    </xf>
    <xf numFmtId="0" fontId="51" fillId="28" borderId="19" xfId="0" applyFont="1" applyFill="1" applyBorder="1" applyAlignment="1">
      <alignment horizontal="left" vertical="center"/>
    </xf>
    <xf numFmtId="0" fontId="51" fillId="28" borderId="20" xfId="0" applyFont="1" applyFill="1" applyBorder="1" applyAlignment="1">
      <alignment horizontal="left" vertical="center"/>
    </xf>
    <xf numFmtId="0" fontId="41" fillId="31" borderId="13" xfId="0" applyFont="1" applyFill="1" applyBorder="1" applyAlignment="1">
      <alignment vertical="center"/>
    </xf>
    <xf numFmtId="0" fontId="51" fillId="26" borderId="19" xfId="0" applyFont="1" applyFill="1" applyBorder="1" applyAlignment="1">
      <alignment horizontal="left" vertical="center"/>
    </xf>
    <xf numFmtId="0" fontId="51" fillId="26" borderId="20" xfId="0" applyFont="1" applyFill="1" applyBorder="1" applyAlignment="1">
      <alignment horizontal="left" vertical="center"/>
    </xf>
    <xf numFmtId="0" fontId="31" fillId="31" borderId="13" xfId="0" applyFont="1" applyFill="1" applyBorder="1" applyAlignment="1">
      <alignment vertical="center"/>
    </xf>
    <xf numFmtId="39" fontId="41" fillId="0" borderId="17" xfId="0" applyNumberFormat="1" applyFont="1" applyBorder="1" applyAlignment="1">
      <alignment horizontal="left" vertical="center"/>
    </xf>
    <xf numFmtId="49" fontId="41" fillId="25" borderId="19" xfId="0" applyNumberFormat="1" applyFont="1" applyFill="1" applyBorder="1" applyAlignment="1">
      <alignment horizontal="left" vertical="center"/>
    </xf>
    <xf numFmtId="49" fontId="41" fillId="25" borderId="20" xfId="0" applyNumberFormat="1" applyFont="1" applyFill="1" applyBorder="1" applyAlignment="1">
      <alignment horizontal="left" vertical="center"/>
    </xf>
    <xf numFmtId="49" fontId="41" fillId="25" borderId="23" xfId="0" applyNumberFormat="1" applyFont="1" applyFill="1" applyBorder="1" applyAlignment="1">
      <alignment horizontal="left" vertical="center"/>
    </xf>
    <xf numFmtId="49" fontId="41" fillId="25" borderId="24" xfId="0" applyNumberFormat="1" applyFont="1" applyFill="1" applyBorder="1" applyAlignment="1">
      <alignment horizontal="left" vertical="center"/>
    </xf>
    <xf numFmtId="49" fontId="41" fillId="25" borderId="14" xfId="0" applyNumberFormat="1" applyFont="1" applyFill="1" applyBorder="1" applyAlignment="1">
      <alignment horizontal="left" vertical="center"/>
    </xf>
    <xf numFmtId="49" fontId="41" fillId="25" borderId="15" xfId="0" applyNumberFormat="1" applyFont="1" applyFill="1" applyBorder="1" applyAlignment="1">
      <alignment horizontal="left" vertical="center"/>
    </xf>
    <xf numFmtId="0" fontId="34" fillId="25" borderId="19" xfId="0" applyFont="1" applyFill="1" applyBorder="1" applyAlignment="1">
      <alignment horizontal="left" vertical="top" wrapText="1"/>
    </xf>
    <xf numFmtId="0" fontId="34" fillId="25" borderId="13" xfId="0" applyFont="1" applyFill="1" applyBorder="1" applyAlignment="1">
      <alignment horizontal="left" vertical="top" wrapText="1"/>
    </xf>
    <xf numFmtId="0" fontId="34" fillId="25" borderId="20" xfId="0" applyFont="1" applyFill="1" applyBorder="1" applyAlignment="1">
      <alignment horizontal="left" vertical="top" wrapText="1"/>
    </xf>
    <xf numFmtId="0" fontId="28" fillId="30" borderId="19" xfId="0" applyFont="1" applyFill="1" applyBorder="1" applyAlignment="1">
      <alignment horizontal="center" vertical="center" wrapText="1"/>
    </xf>
    <xf numFmtId="0" fontId="28" fillId="30" borderId="13" xfId="0" applyFont="1" applyFill="1" applyBorder="1" applyAlignment="1">
      <alignment horizontal="center" vertical="center" wrapText="1"/>
    </xf>
    <xf numFmtId="49" fontId="46" fillId="34" borderId="38" xfId="3930" applyNumberFormat="1" applyFont="1" applyFill="1" applyBorder="1" applyAlignment="1" applyProtection="1">
      <alignment horizontal="left" vertical="top" wrapText="1"/>
      <protection locked="0"/>
    </xf>
    <xf numFmtId="49" fontId="46" fillId="34" borderId="17" xfId="3930" applyNumberFormat="1" applyFont="1" applyFill="1" applyBorder="1" applyAlignment="1" applyProtection="1">
      <alignment horizontal="left" vertical="top" wrapText="1"/>
      <protection locked="0"/>
    </xf>
    <xf numFmtId="0" fontId="25" fillId="26" borderId="27" xfId="0" applyFont="1" applyFill="1" applyBorder="1" applyAlignment="1">
      <alignment horizontal="center" vertical="center"/>
    </xf>
    <xf numFmtId="0" fontId="25" fillId="26" borderId="16" xfId="0" applyFont="1" applyFill="1" applyBorder="1" applyAlignment="1">
      <alignment horizontal="center" vertical="center"/>
    </xf>
    <xf numFmtId="0" fontId="25" fillId="26" borderId="45" xfId="0" applyFont="1" applyFill="1" applyBorder="1" applyAlignment="1">
      <alignment horizontal="center" vertical="center"/>
    </xf>
    <xf numFmtId="0" fontId="39" fillId="26" borderId="33" xfId="0" applyFont="1" applyFill="1" applyBorder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39" fillId="26" borderId="21" xfId="0" applyFont="1" applyFill="1" applyBorder="1" applyAlignment="1">
      <alignment horizontal="center" vertical="center"/>
    </xf>
    <xf numFmtId="0" fontId="25" fillId="26" borderId="33" xfId="0" applyFont="1" applyFill="1" applyBorder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0" fontId="25" fillId="26" borderId="21" xfId="0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left" vertical="center"/>
    </xf>
    <xf numFmtId="0" fontId="35" fillId="33" borderId="36" xfId="3930" applyFont="1" applyFill="1" applyBorder="1" applyAlignment="1">
      <alignment horizontal="left" vertical="center"/>
    </xf>
    <xf numFmtId="0" fontId="35" fillId="33" borderId="35" xfId="3930" applyFont="1" applyFill="1" applyBorder="1" applyAlignment="1">
      <alignment horizontal="left" vertical="center"/>
    </xf>
    <xf numFmtId="0" fontId="35" fillId="33" borderId="26" xfId="3930" applyFont="1" applyFill="1" applyBorder="1" applyAlignment="1">
      <alignment horizontal="left" vertical="center"/>
    </xf>
    <xf numFmtId="49" fontId="45" fillId="34" borderId="40" xfId="3930" applyNumberFormat="1" applyFont="1" applyFill="1" applyBorder="1" applyAlignment="1" applyProtection="1">
      <alignment horizontal="center" vertical="top" wrapText="1"/>
      <protection locked="0"/>
    </xf>
    <xf numFmtId="49" fontId="45" fillId="34" borderId="18" xfId="3930" applyNumberFormat="1" applyFont="1" applyFill="1" applyBorder="1" applyAlignment="1" applyProtection="1">
      <alignment horizontal="center" vertical="top" wrapText="1"/>
      <protection locked="0"/>
    </xf>
    <xf numFmtId="49" fontId="45" fillId="34" borderId="39" xfId="3930" applyNumberFormat="1" applyFont="1" applyFill="1" applyBorder="1" applyAlignment="1" applyProtection="1">
      <alignment horizontal="center" vertical="top" wrapText="1"/>
      <protection locked="0"/>
    </xf>
    <xf numFmtId="0" fontId="35" fillId="0" borderId="36" xfId="3930" applyFont="1" applyBorder="1" applyAlignment="1">
      <alignment horizontal="left" vertical="center"/>
    </xf>
    <xf numFmtId="0" fontId="35" fillId="0" borderId="35" xfId="3930" applyFont="1" applyBorder="1" applyAlignment="1">
      <alignment horizontal="left" vertical="center"/>
    </xf>
    <xf numFmtId="0" fontId="35" fillId="0" borderId="26" xfId="3930" applyFont="1" applyBorder="1" applyAlignment="1">
      <alignment horizontal="left" vertical="center"/>
    </xf>
    <xf numFmtId="0" fontId="46" fillId="35" borderId="41" xfId="3930" applyFont="1" applyFill="1" applyBorder="1" applyAlignment="1">
      <alignment horizontal="center" vertical="center"/>
    </xf>
    <xf numFmtId="0" fontId="46" fillId="35" borderId="25" xfId="3930" applyFont="1" applyFill="1" applyBorder="1" applyAlignment="1">
      <alignment horizontal="center" vertical="center"/>
    </xf>
    <xf numFmtId="44" fontId="36" fillId="0" borderId="38" xfId="3932" applyFont="1" applyFill="1" applyBorder="1" applyAlignment="1">
      <alignment horizontal="right" vertical="top"/>
    </xf>
    <xf numFmtId="44" fontId="36" fillId="0" borderId="17" xfId="3932" applyFont="1" applyFill="1" applyBorder="1" applyAlignment="1">
      <alignment horizontal="right" vertical="top"/>
    </xf>
    <xf numFmtId="49" fontId="46" fillId="34" borderId="38" xfId="3930" applyNumberFormat="1" applyFont="1" applyFill="1" applyBorder="1" applyAlignment="1" applyProtection="1">
      <alignment horizontal="center" vertical="top" wrapText="1"/>
      <protection locked="0"/>
    </xf>
    <xf numFmtId="49" fontId="46" fillId="34" borderId="17" xfId="3930" applyNumberFormat="1" applyFont="1" applyFill="1" applyBorder="1" applyAlignment="1" applyProtection="1">
      <alignment horizontal="center" vertical="top" wrapText="1"/>
      <protection locked="0"/>
    </xf>
    <xf numFmtId="49" fontId="46" fillId="34" borderId="37" xfId="3930" applyNumberFormat="1" applyFont="1" applyFill="1" applyBorder="1" applyAlignment="1" applyProtection="1">
      <alignment horizontal="center" vertical="top" wrapText="1"/>
      <protection locked="0"/>
    </xf>
    <xf numFmtId="44" fontId="36" fillId="0" borderId="38" xfId="3932" applyFont="1" applyFill="1" applyBorder="1" applyAlignment="1">
      <alignment horizontal="left" vertical="top"/>
    </xf>
    <xf numFmtId="44" fontId="36" fillId="0" borderId="17" xfId="3932" applyFont="1" applyFill="1" applyBorder="1" applyAlignment="1">
      <alignment horizontal="left" vertical="top"/>
    </xf>
    <xf numFmtId="0" fontId="35" fillId="33" borderId="28" xfId="3930" applyFont="1" applyFill="1" applyBorder="1" applyAlignment="1">
      <alignment horizontal="center" wrapText="1"/>
    </xf>
    <xf numFmtId="0" fontId="35" fillId="33" borderId="29" xfId="3930" applyFont="1" applyFill="1" applyBorder="1" applyAlignment="1">
      <alignment horizontal="center" wrapText="1"/>
    </xf>
    <xf numFmtId="0" fontId="35" fillId="33" borderId="30" xfId="3930" applyFont="1" applyFill="1" applyBorder="1" applyAlignment="1">
      <alignment horizontal="center" wrapText="1"/>
    </xf>
    <xf numFmtId="0" fontId="35" fillId="33" borderId="31" xfId="3930" applyFont="1" applyFill="1" applyBorder="1" applyAlignment="1">
      <alignment horizontal="center" vertical="center" wrapText="1"/>
    </xf>
    <xf numFmtId="0" fontId="35" fillId="33" borderId="0" xfId="3930" applyFont="1" applyFill="1" applyAlignment="1">
      <alignment horizontal="center" vertical="center" wrapText="1"/>
    </xf>
    <xf numFmtId="0" fontId="35" fillId="33" borderId="32" xfId="3930" applyFont="1" applyFill="1" applyBorder="1" applyAlignment="1">
      <alignment horizontal="center" vertical="center" wrapText="1"/>
    </xf>
    <xf numFmtId="15" fontId="35" fillId="33" borderId="40" xfId="3930" applyNumberFormat="1" applyFont="1" applyFill="1" applyBorder="1" applyAlignment="1">
      <alignment horizontal="center" vertical="top" wrapText="1"/>
    </xf>
    <xf numFmtId="15" fontId="35" fillId="33" borderId="18" xfId="3930" applyNumberFormat="1" applyFont="1" applyFill="1" applyBorder="1" applyAlignment="1">
      <alignment horizontal="center" vertical="top" wrapText="1"/>
    </xf>
    <xf numFmtId="15" fontId="35" fillId="33" borderId="39" xfId="3930" applyNumberFormat="1" applyFont="1" applyFill="1" applyBorder="1" applyAlignment="1">
      <alignment horizontal="center" vertical="top" wrapText="1"/>
    </xf>
    <xf numFmtId="0" fontId="48" fillId="36" borderId="38" xfId="3930" applyFont="1" applyFill="1" applyBorder="1" applyAlignment="1">
      <alignment horizontal="center" vertical="center" wrapText="1"/>
    </xf>
    <xf numFmtId="0" fontId="48" fillId="36" borderId="17" xfId="3930" applyFont="1" applyFill="1" applyBorder="1" applyAlignment="1">
      <alignment horizontal="center" vertical="center" wrapText="1"/>
    </xf>
    <xf numFmtId="0" fontId="48" fillId="36" borderId="43" xfId="3930" applyFont="1" applyFill="1" applyBorder="1" applyAlignment="1">
      <alignment horizontal="center" vertical="center" wrapText="1"/>
    </xf>
    <xf numFmtId="0" fontId="48" fillId="36" borderId="42" xfId="3930" applyFont="1" applyFill="1" applyBorder="1" applyAlignment="1">
      <alignment horizontal="center" vertical="center" wrapText="1"/>
    </xf>
  </cellXfs>
  <cellStyles count="3942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0 6" xfId="7" xr:uid="{00000000-0005-0000-0000-000006000000}"/>
    <cellStyle name="20% - Accent1 10 7" xfId="8" xr:uid="{00000000-0005-0000-0000-000007000000}"/>
    <cellStyle name="20% - Accent1 10 8" xfId="9" xr:uid="{00000000-0005-0000-0000-000008000000}"/>
    <cellStyle name="20% - Accent1 11" xfId="10" xr:uid="{00000000-0005-0000-0000-000009000000}"/>
    <cellStyle name="20% - Accent1 11 2" xfId="11" xr:uid="{00000000-0005-0000-0000-00000A000000}"/>
    <cellStyle name="20% - Accent1 11 3" xfId="12" xr:uid="{00000000-0005-0000-0000-00000B000000}"/>
    <cellStyle name="20% - Accent1 11 4" xfId="13" xr:uid="{00000000-0005-0000-0000-00000C000000}"/>
    <cellStyle name="20% - Accent1 11 5" xfId="14" xr:uid="{00000000-0005-0000-0000-00000D000000}"/>
    <cellStyle name="20% - Accent1 11 6" xfId="15" xr:uid="{00000000-0005-0000-0000-00000E000000}"/>
    <cellStyle name="20% - Accent1 11 7" xfId="16" xr:uid="{00000000-0005-0000-0000-00000F000000}"/>
    <cellStyle name="20% - Accent1 11 8" xfId="17" xr:uid="{00000000-0005-0000-0000-000010000000}"/>
    <cellStyle name="20% - Accent1 12" xfId="18" xr:uid="{00000000-0005-0000-0000-000011000000}"/>
    <cellStyle name="20% - Accent1 12 2" xfId="19" xr:uid="{00000000-0005-0000-0000-000012000000}"/>
    <cellStyle name="20% - Accent1 12 3" xfId="20" xr:uid="{00000000-0005-0000-0000-000013000000}"/>
    <cellStyle name="20% - Accent1 12 4" xfId="21" xr:uid="{00000000-0005-0000-0000-000014000000}"/>
    <cellStyle name="20% - Accent1 12 5" xfId="22" xr:uid="{00000000-0005-0000-0000-000015000000}"/>
    <cellStyle name="20% - Accent1 12 6" xfId="23" xr:uid="{00000000-0005-0000-0000-000016000000}"/>
    <cellStyle name="20% - Accent1 12 7" xfId="24" xr:uid="{00000000-0005-0000-0000-000017000000}"/>
    <cellStyle name="20% - Accent1 12 8" xfId="25" xr:uid="{00000000-0005-0000-0000-000018000000}"/>
    <cellStyle name="20% - Accent1 13" xfId="26" xr:uid="{00000000-0005-0000-0000-000019000000}"/>
    <cellStyle name="20% - Accent1 13 2" xfId="27" xr:uid="{00000000-0005-0000-0000-00001A000000}"/>
    <cellStyle name="20% - Accent1 13 3" xfId="28" xr:uid="{00000000-0005-0000-0000-00001B000000}"/>
    <cellStyle name="20% - Accent1 13 4" xfId="29" xr:uid="{00000000-0005-0000-0000-00001C000000}"/>
    <cellStyle name="20% - Accent1 13 5" xfId="30" xr:uid="{00000000-0005-0000-0000-00001D000000}"/>
    <cellStyle name="20% - Accent1 13 6" xfId="31" xr:uid="{00000000-0005-0000-0000-00001E000000}"/>
    <cellStyle name="20% - Accent1 13 7" xfId="32" xr:uid="{00000000-0005-0000-0000-00001F000000}"/>
    <cellStyle name="20% - Accent1 13 8" xfId="33" xr:uid="{00000000-0005-0000-0000-000020000000}"/>
    <cellStyle name="20% - Accent1 14" xfId="34" xr:uid="{00000000-0005-0000-0000-000021000000}"/>
    <cellStyle name="20% - Accent1 14 2" xfId="35" xr:uid="{00000000-0005-0000-0000-000022000000}"/>
    <cellStyle name="20% - Accent1 14 3" xfId="36" xr:uid="{00000000-0005-0000-0000-000023000000}"/>
    <cellStyle name="20% - Accent1 14 4" xfId="37" xr:uid="{00000000-0005-0000-0000-000024000000}"/>
    <cellStyle name="20% - Accent1 14 5" xfId="38" xr:uid="{00000000-0005-0000-0000-000025000000}"/>
    <cellStyle name="20% - Accent1 14 6" xfId="39" xr:uid="{00000000-0005-0000-0000-000026000000}"/>
    <cellStyle name="20% - Accent1 14 7" xfId="40" xr:uid="{00000000-0005-0000-0000-000027000000}"/>
    <cellStyle name="20% - Accent1 14 8" xfId="41" xr:uid="{00000000-0005-0000-0000-000028000000}"/>
    <cellStyle name="20% - Accent1 15" xfId="42" xr:uid="{00000000-0005-0000-0000-000029000000}"/>
    <cellStyle name="20% - Accent1 15 2" xfId="43" xr:uid="{00000000-0005-0000-0000-00002A000000}"/>
    <cellStyle name="20% - Accent1 15 3" xfId="44" xr:uid="{00000000-0005-0000-0000-00002B000000}"/>
    <cellStyle name="20% - Accent1 15 4" xfId="45" xr:uid="{00000000-0005-0000-0000-00002C000000}"/>
    <cellStyle name="20% - Accent1 15 5" xfId="46" xr:uid="{00000000-0005-0000-0000-00002D000000}"/>
    <cellStyle name="20% - Accent1 15 6" xfId="47" xr:uid="{00000000-0005-0000-0000-00002E000000}"/>
    <cellStyle name="20% - Accent1 15 7" xfId="48" xr:uid="{00000000-0005-0000-0000-00002F000000}"/>
    <cellStyle name="20% - Accent1 15 8" xfId="49" xr:uid="{00000000-0005-0000-0000-000030000000}"/>
    <cellStyle name="20% - Accent1 16" xfId="50" xr:uid="{00000000-0005-0000-0000-000031000000}"/>
    <cellStyle name="20% - Accent1 16 2" xfId="51" xr:uid="{00000000-0005-0000-0000-000032000000}"/>
    <cellStyle name="20% - Accent1 16 3" xfId="52" xr:uid="{00000000-0005-0000-0000-000033000000}"/>
    <cellStyle name="20% - Accent1 16 4" xfId="53" xr:uid="{00000000-0005-0000-0000-000034000000}"/>
    <cellStyle name="20% - Accent1 16 5" xfId="54" xr:uid="{00000000-0005-0000-0000-000035000000}"/>
    <cellStyle name="20% - Accent1 16 6" xfId="55" xr:uid="{00000000-0005-0000-0000-000036000000}"/>
    <cellStyle name="20% - Accent1 16 7" xfId="56" xr:uid="{00000000-0005-0000-0000-000037000000}"/>
    <cellStyle name="20% - Accent1 16 8" xfId="57" xr:uid="{00000000-0005-0000-0000-000038000000}"/>
    <cellStyle name="20% - Accent1 17" xfId="58" xr:uid="{00000000-0005-0000-0000-000039000000}"/>
    <cellStyle name="20% - Accent1 17 2" xfId="59" xr:uid="{00000000-0005-0000-0000-00003A000000}"/>
    <cellStyle name="20% - Accent1 17 3" xfId="60" xr:uid="{00000000-0005-0000-0000-00003B000000}"/>
    <cellStyle name="20% - Accent1 17 4" xfId="61" xr:uid="{00000000-0005-0000-0000-00003C000000}"/>
    <cellStyle name="20% - Accent1 17 5" xfId="62" xr:uid="{00000000-0005-0000-0000-00003D000000}"/>
    <cellStyle name="20% - Accent1 17 6" xfId="63" xr:uid="{00000000-0005-0000-0000-00003E000000}"/>
    <cellStyle name="20% - Accent1 17 7" xfId="64" xr:uid="{00000000-0005-0000-0000-00003F000000}"/>
    <cellStyle name="20% - Accent1 17 8" xfId="65" xr:uid="{00000000-0005-0000-0000-000040000000}"/>
    <cellStyle name="20% - Accent1 18" xfId="66" xr:uid="{00000000-0005-0000-0000-000041000000}"/>
    <cellStyle name="20% - Accent1 18 2" xfId="67" xr:uid="{00000000-0005-0000-0000-000042000000}"/>
    <cellStyle name="20% - Accent1 18 3" xfId="68" xr:uid="{00000000-0005-0000-0000-000043000000}"/>
    <cellStyle name="20% - Accent1 18 4" xfId="69" xr:uid="{00000000-0005-0000-0000-000044000000}"/>
    <cellStyle name="20% - Accent1 18 5" xfId="70" xr:uid="{00000000-0005-0000-0000-000045000000}"/>
    <cellStyle name="20% - Accent1 18 6" xfId="71" xr:uid="{00000000-0005-0000-0000-000046000000}"/>
    <cellStyle name="20% - Accent1 18 7" xfId="72" xr:uid="{00000000-0005-0000-0000-000047000000}"/>
    <cellStyle name="20% - Accent1 18 8" xfId="73" xr:uid="{00000000-0005-0000-0000-000048000000}"/>
    <cellStyle name="20% - Accent1 19" xfId="74" xr:uid="{00000000-0005-0000-0000-000049000000}"/>
    <cellStyle name="20% - Accent1 19 2" xfId="75" xr:uid="{00000000-0005-0000-0000-00004A000000}"/>
    <cellStyle name="20% - Accent1 19 3" xfId="76" xr:uid="{00000000-0005-0000-0000-00004B000000}"/>
    <cellStyle name="20% - Accent1 19 4" xfId="77" xr:uid="{00000000-0005-0000-0000-00004C000000}"/>
    <cellStyle name="20% - Accent1 19 5" xfId="78" xr:uid="{00000000-0005-0000-0000-00004D000000}"/>
    <cellStyle name="20% - Accent1 19 6" xfId="79" xr:uid="{00000000-0005-0000-0000-00004E000000}"/>
    <cellStyle name="20% - Accent1 19 7" xfId="80" xr:uid="{00000000-0005-0000-0000-00004F000000}"/>
    <cellStyle name="20% - Accent1 19 8" xfId="81" xr:uid="{00000000-0005-0000-0000-000050000000}"/>
    <cellStyle name="20% - Accent1 2" xfId="82" xr:uid="{00000000-0005-0000-0000-000051000000}"/>
    <cellStyle name="20% - Accent1 2 2" xfId="83" xr:uid="{00000000-0005-0000-0000-000052000000}"/>
    <cellStyle name="20% - Accent1 2 3" xfId="84" xr:uid="{00000000-0005-0000-0000-000053000000}"/>
    <cellStyle name="20% - Accent1 2 4" xfId="85" xr:uid="{00000000-0005-0000-0000-000054000000}"/>
    <cellStyle name="20% - Accent1 2 5" xfId="86" xr:uid="{00000000-0005-0000-0000-000055000000}"/>
    <cellStyle name="20% - Accent1 2 6" xfId="87" xr:uid="{00000000-0005-0000-0000-000056000000}"/>
    <cellStyle name="20% - Accent1 2 7" xfId="88" xr:uid="{00000000-0005-0000-0000-000057000000}"/>
    <cellStyle name="20% - Accent1 2 8" xfId="89" xr:uid="{00000000-0005-0000-0000-000058000000}"/>
    <cellStyle name="20% - Accent1 20" xfId="90" xr:uid="{00000000-0005-0000-0000-000059000000}"/>
    <cellStyle name="20% - Accent1 20 2" xfId="91" xr:uid="{00000000-0005-0000-0000-00005A000000}"/>
    <cellStyle name="20% - Accent1 20 3" xfId="92" xr:uid="{00000000-0005-0000-0000-00005B000000}"/>
    <cellStyle name="20% - Accent1 20 4" xfId="93" xr:uid="{00000000-0005-0000-0000-00005C000000}"/>
    <cellStyle name="20% - Accent1 20 5" xfId="94" xr:uid="{00000000-0005-0000-0000-00005D000000}"/>
    <cellStyle name="20% - Accent1 20 6" xfId="95" xr:uid="{00000000-0005-0000-0000-00005E000000}"/>
    <cellStyle name="20% - Accent1 20 7" xfId="96" xr:uid="{00000000-0005-0000-0000-00005F000000}"/>
    <cellStyle name="20% - Accent1 20 8" xfId="97" xr:uid="{00000000-0005-0000-0000-000060000000}"/>
    <cellStyle name="20% - Accent1 21" xfId="98" xr:uid="{00000000-0005-0000-0000-000061000000}"/>
    <cellStyle name="20% - Accent1 21 2" xfId="99" xr:uid="{00000000-0005-0000-0000-000062000000}"/>
    <cellStyle name="20% - Accent1 21 3" xfId="100" xr:uid="{00000000-0005-0000-0000-000063000000}"/>
    <cellStyle name="20% - Accent1 21 4" xfId="101" xr:uid="{00000000-0005-0000-0000-000064000000}"/>
    <cellStyle name="20% - Accent1 21 5" xfId="102" xr:uid="{00000000-0005-0000-0000-000065000000}"/>
    <cellStyle name="20% - Accent1 21 6" xfId="103" xr:uid="{00000000-0005-0000-0000-000066000000}"/>
    <cellStyle name="20% - Accent1 21 7" xfId="104" xr:uid="{00000000-0005-0000-0000-000067000000}"/>
    <cellStyle name="20% - Accent1 21 8" xfId="105" xr:uid="{00000000-0005-0000-0000-000068000000}"/>
    <cellStyle name="20% - Accent1 22" xfId="106" xr:uid="{00000000-0005-0000-0000-000069000000}"/>
    <cellStyle name="20% - Accent1 22 2" xfId="107" xr:uid="{00000000-0005-0000-0000-00006A000000}"/>
    <cellStyle name="20% - Accent1 22 3" xfId="108" xr:uid="{00000000-0005-0000-0000-00006B000000}"/>
    <cellStyle name="20% - Accent1 22 4" xfId="109" xr:uid="{00000000-0005-0000-0000-00006C000000}"/>
    <cellStyle name="20% - Accent1 22 5" xfId="110" xr:uid="{00000000-0005-0000-0000-00006D000000}"/>
    <cellStyle name="20% - Accent1 22 6" xfId="111" xr:uid="{00000000-0005-0000-0000-00006E000000}"/>
    <cellStyle name="20% - Accent1 22 7" xfId="112" xr:uid="{00000000-0005-0000-0000-00006F000000}"/>
    <cellStyle name="20% - Accent1 22 8" xfId="113" xr:uid="{00000000-0005-0000-0000-000070000000}"/>
    <cellStyle name="20% - Accent1 23" xfId="114" xr:uid="{00000000-0005-0000-0000-000071000000}"/>
    <cellStyle name="20% - Accent1 23 2" xfId="115" xr:uid="{00000000-0005-0000-0000-000072000000}"/>
    <cellStyle name="20% - Accent1 23 3" xfId="116" xr:uid="{00000000-0005-0000-0000-000073000000}"/>
    <cellStyle name="20% - Accent1 23 4" xfId="117" xr:uid="{00000000-0005-0000-0000-000074000000}"/>
    <cellStyle name="20% - Accent1 23 5" xfId="118" xr:uid="{00000000-0005-0000-0000-000075000000}"/>
    <cellStyle name="20% - Accent1 23 6" xfId="119" xr:uid="{00000000-0005-0000-0000-000076000000}"/>
    <cellStyle name="20% - Accent1 23 7" xfId="120" xr:uid="{00000000-0005-0000-0000-000077000000}"/>
    <cellStyle name="20% - Accent1 23 8" xfId="121" xr:uid="{00000000-0005-0000-0000-000078000000}"/>
    <cellStyle name="20% - Accent1 24" xfId="122" xr:uid="{00000000-0005-0000-0000-000079000000}"/>
    <cellStyle name="20% - Accent1 24 2" xfId="123" xr:uid="{00000000-0005-0000-0000-00007A000000}"/>
    <cellStyle name="20% - Accent1 24 3" xfId="124" xr:uid="{00000000-0005-0000-0000-00007B000000}"/>
    <cellStyle name="20% - Accent1 24 4" xfId="125" xr:uid="{00000000-0005-0000-0000-00007C000000}"/>
    <cellStyle name="20% - Accent1 24 5" xfId="126" xr:uid="{00000000-0005-0000-0000-00007D000000}"/>
    <cellStyle name="20% - Accent1 24 6" xfId="127" xr:uid="{00000000-0005-0000-0000-00007E000000}"/>
    <cellStyle name="20% - Accent1 24 7" xfId="128" xr:uid="{00000000-0005-0000-0000-00007F000000}"/>
    <cellStyle name="20% - Accent1 24 8" xfId="129" xr:uid="{00000000-0005-0000-0000-000080000000}"/>
    <cellStyle name="20% - Accent1 25" xfId="130" xr:uid="{00000000-0005-0000-0000-000081000000}"/>
    <cellStyle name="20% - Accent1 25 2" xfId="131" xr:uid="{00000000-0005-0000-0000-000082000000}"/>
    <cellStyle name="20% - Accent1 25 3" xfId="132" xr:uid="{00000000-0005-0000-0000-000083000000}"/>
    <cellStyle name="20% - Accent1 25 4" xfId="133" xr:uid="{00000000-0005-0000-0000-000084000000}"/>
    <cellStyle name="20% - Accent1 25 5" xfId="134" xr:uid="{00000000-0005-0000-0000-000085000000}"/>
    <cellStyle name="20% - Accent1 25 6" xfId="135" xr:uid="{00000000-0005-0000-0000-000086000000}"/>
    <cellStyle name="20% - Accent1 25 7" xfId="136" xr:uid="{00000000-0005-0000-0000-000087000000}"/>
    <cellStyle name="20% - Accent1 25 8" xfId="137" xr:uid="{00000000-0005-0000-0000-000088000000}"/>
    <cellStyle name="20% - Accent1 26" xfId="138" xr:uid="{00000000-0005-0000-0000-000089000000}"/>
    <cellStyle name="20% - Accent1 26 2" xfId="139" xr:uid="{00000000-0005-0000-0000-00008A000000}"/>
    <cellStyle name="20% - Accent1 26 3" xfId="140" xr:uid="{00000000-0005-0000-0000-00008B000000}"/>
    <cellStyle name="20% - Accent1 26 4" xfId="141" xr:uid="{00000000-0005-0000-0000-00008C000000}"/>
    <cellStyle name="20% - Accent1 26 5" xfId="142" xr:uid="{00000000-0005-0000-0000-00008D000000}"/>
    <cellStyle name="20% - Accent1 26 6" xfId="143" xr:uid="{00000000-0005-0000-0000-00008E000000}"/>
    <cellStyle name="20% - Accent1 26 7" xfId="144" xr:uid="{00000000-0005-0000-0000-00008F000000}"/>
    <cellStyle name="20% - Accent1 26 8" xfId="145" xr:uid="{00000000-0005-0000-0000-000090000000}"/>
    <cellStyle name="20% - Accent1 27" xfId="146" xr:uid="{00000000-0005-0000-0000-000091000000}"/>
    <cellStyle name="20% - Accent1 27 2" xfId="147" xr:uid="{00000000-0005-0000-0000-000092000000}"/>
    <cellStyle name="20% - Accent1 27 3" xfId="148" xr:uid="{00000000-0005-0000-0000-000093000000}"/>
    <cellStyle name="20% - Accent1 27 4" xfId="149" xr:uid="{00000000-0005-0000-0000-000094000000}"/>
    <cellStyle name="20% - Accent1 27 5" xfId="150" xr:uid="{00000000-0005-0000-0000-000095000000}"/>
    <cellStyle name="20% - Accent1 27 6" xfId="151" xr:uid="{00000000-0005-0000-0000-000096000000}"/>
    <cellStyle name="20% - Accent1 27 7" xfId="152" xr:uid="{00000000-0005-0000-0000-000097000000}"/>
    <cellStyle name="20% - Accent1 27 8" xfId="153" xr:uid="{00000000-0005-0000-0000-000098000000}"/>
    <cellStyle name="20% - Accent1 28" xfId="154" xr:uid="{00000000-0005-0000-0000-000099000000}"/>
    <cellStyle name="20% - Accent1 28 2" xfId="155" xr:uid="{00000000-0005-0000-0000-00009A000000}"/>
    <cellStyle name="20% - Accent1 28 3" xfId="156" xr:uid="{00000000-0005-0000-0000-00009B000000}"/>
    <cellStyle name="20% - Accent1 28 4" xfId="157" xr:uid="{00000000-0005-0000-0000-00009C000000}"/>
    <cellStyle name="20% - Accent1 28 5" xfId="158" xr:uid="{00000000-0005-0000-0000-00009D000000}"/>
    <cellStyle name="20% - Accent1 28 6" xfId="159" xr:uid="{00000000-0005-0000-0000-00009E000000}"/>
    <cellStyle name="20% - Accent1 28 7" xfId="160" xr:uid="{00000000-0005-0000-0000-00009F000000}"/>
    <cellStyle name="20% - Accent1 28 8" xfId="161" xr:uid="{00000000-0005-0000-0000-0000A0000000}"/>
    <cellStyle name="20% - Accent1 29" xfId="162" xr:uid="{00000000-0005-0000-0000-0000A1000000}"/>
    <cellStyle name="20% - Accent1 29 2" xfId="163" xr:uid="{00000000-0005-0000-0000-0000A2000000}"/>
    <cellStyle name="20% - Accent1 29 3" xfId="164" xr:uid="{00000000-0005-0000-0000-0000A3000000}"/>
    <cellStyle name="20% - Accent1 29 4" xfId="165" xr:uid="{00000000-0005-0000-0000-0000A4000000}"/>
    <cellStyle name="20% - Accent1 29 5" xfId="166" xr:uid="{00000000-0005-0000-0000-0000A5000000}"/>
    <cellStyle name="20% - Accent1 29 6" xfId="167" xr:uid="{00000000-0005-0000-0000-0000A6000000}"/>
    <cellStyle name="20% - Accent1 29 7" xfId="168" xr:uid="{00000000-0005-0000-0000-0000A7000000}"/>
    <cellStyle name="20% - Accent1 29 8" xfId="169" xr:uid="{00000000-0005-0000-0000-0000A8000000}"/>
    <cellStyle name="20% - Accent1 3" xfId="170" xr:uid="{00000000-0005-0000-0000-0000A9000000}"/>
    <cellStyle name="20% - Accent1 3 2" xfId="171" xr:uid="{00000000-0005-0000-0000-0000AA000000}"/>
    <cellStyle name="20% - Accent1 3 3" xfId="172" xr:uid="{00000000-0005-0000-0000-0000AB000000}"/>
    <cellStyle name="20% - Accent1 3 4" xfId="173" xr:uid="{00000000-0005-0000-0000-0000AC000000}"/>
    <cellStyle name="20% - Accent1 3 5" xfId="174" xr:uid="{00000000-0005-0000-0000-0000AD000000}"/>
    <cellStyle name="20% - Accent1 3 6" xfId="175" xr:uid="{00000000-0005-0000-0000-0000AE000000}"/>
    <cellStyle name="20% - Accent1 3 7" xfId="176" xr:uid="{00000000-0005-0000-0000-0000AF000000}"/>
    <cellStyle name="20% - Accent1 3 8" xfId="177" xr:uid="{00000000-0005-0000-0000-0000B0000000}"/>
    <cellStyle name="20% - Accent1 30" xfId="178" xr:uid="{00000000-0005-0000-0000-0000B1000000}"/>
    <cellStyle name="20% - Accent1 30 2" xfId="179" xr:uid="{00000000-0005-0000-0000-0000B2000000}"/>
    <cellStyle name="20% - Accent1 30 3" xfId="180" xr:uid="{00000000-0005-0000-0000-0000B3000000}"/>
    <cellStyle name="20% - Accent1 30 4" xfId="181" xr:uid="{00000000-0005-0000-0000-0000B4000000}"/>
    <cellStyle name="20% - Accent1 30 5" xfId="182" xr:uid="{00000000-0005-0000-0000-0000B5000000}"/>
    <cellStyle name="20% - Accent1 30 6" xfId="183" xr:uid="{00000000-0005-0000-0000-0000B6000000}"/>
    <cellStyle name="20% - Accent1 30 7" xfId="184" xr:uid="{00000000-0005-0000-0000-0000B7000000}"/>
    <cellStyle name="20% - Accent1 30 8" xfId="185" xr:uid="{00000000-0005-0000-0000-0000B8000000}"/>
    <cellStyle name="20% - Accent1 31" xfId="186" xr:uid="{00000000-0005-0000-0000-0000B9000000}"/>
    <cellStyle name="20% - Accent1 31 2" xfId="187" xr:uid="{00000000-0005-0000-0000-0000BA000000}"/>
    <cellStyle name="20% - Accent1 31 3" xfId="188" xr:uid="{00000000-0005-0000-0000-0000BB000000}"/>
    <cellStyle name="20% - Accent1 31 4" xfId="189" xr:uid="{00000000-0005-0000-0000-0000BC000000}"/>
    <cellStyle name="20% - Accent1 31 5" xfId="190" xr:uid="{00000000-0005-0000-0000-0000BD000000}"/>
    <cellStyle name="20% - Accent1 31 6" xfId="191" xr:uid="{00000000-0005-0000-0000-0000BE000000}"/>
    <cellStyle name="20% - Accent1 31 7" xfId="192" xr:uid="{00000000-0005-0000-0000-0000BF000000}"/>
    <cellStyle name="20% - Accent1 31 8" xfId="193" xr:uid="{00000000-0005-0000-0000-0000C0000000}"/>
    <cellStyle name="20% - Accent1 32" xfId="194" xr:uid="{00000000-0005-0000-0000-0000C1000000}"/>
    <cellStyle name="20% - Accent1 32 2" xfId="195" xr:uid="{00000000-0005-0000-0000-0000C2000000}"/>
    <cellStyle name="20% - Accent1 32 3" xfId="196" xr:uid="{00000000-0005-0000-0000-0000C3000000}"/>
    <cellStyle name="20% - Accent1 32 4" xfId="197" xr:uid="{00000000-0005-0000-0000-0000C4000000}"/>
    <cellStyle name="20% - Accent1 32 5" xfId="198" xr:uid="{00000000-0005-0000-0000-0000C5000000}"/>
    <cellStyle name="20% - Accent1 32 6" xfId="199" xr:uid="{00000000-0005-0000-0000-0000C6000000}"/>
    <cellStyle name="20% - Accent1 32 7" xfId="200" xr:uid="{00000000-0005-0000-0000-0000C7000000}"/>
    <cellStyle name="20% - Accent1 32 8" xfId="201" xr:uid="{00000000-0005-0000-0000-0000C8000000}"/>
    <cellStyle name="20% - Accent1 33" xfId="202" xr:uid="{00000000-0005-0000-0000-0000C9000000}"/>
    <cellStyle name="20% - Accent1 33 2" xfId="203" xr:uid="{00000000-0005-0000-0000-0000CA000000}"/>
    <cellStyle name="20% - Accent1 33 3" xfId="204" xr:uid="{00000000-0005-0000-0000-0000CB000000}"/>
    <cellStyle name="20% - Accent1 33 4" xfId="205" xr:uid="{00000000-0005-0000-0000-0000CC000000}"/>
    <cellStyle name="20% - Accent1 33 5" xfId="206" xr:uid="{00000000-0005-0000-0000-0000CD000000}"/>
    <cellStyle name="20% - Accent1 33 6" xfId="207" xr:uid="{00000000-0005-0000-0000-0000CE000000}"/>
    <cellStyle name="20% - Accent1 33 7" xfId="208" xr:uid="{00000000-0005-0000-0000-0000CF000000}"/>
    <cellStyle name="20% - Accent1 33 8" xfId="209" xr:uid="{00000000-0005-0000-0000-0000D0000000}"/>
    <cellStyle name="20% - Accent1 34" xfId="210" xr:uid="{00000000-0005-0000-0000-0000D1000000}"/>
    <cellStyle name="20% - Accent1 34 2" xfId="211" xr:uid="{00000000-0005-0000-0000-0000D2000000}"/>
    <cellStyle name="20% - Accent1 34 3" xfId="212" xr:uid="{00000000-0005-0000-0000-0000D3000000}"/>
    <cellStyle name="20% - Accent1 34 4" xfId="213" xr:uid="{00000000-0005-0000-0000-0000D4000000}"/>
    <cellStyle name="20% - Accent1 34 5" xfId="214" xr:uid="{00000000-0005-0000-0000-0000D5000000}"/>
    <cellStyle name="20% - Accent1 34 6" xfId="215" xr:uid="{00000000-0005-0000-0000-0000D6000000}"/>
    <cellStyle name="20% - Accent1 34 7" xfId="216" xr:uid="{00000000-0005-0000-0000-0000D7000000}"/>
    <cellStyle name="20% - Accent1 34 8" xfId="217" xr:uid="{00000000-0005-0000-0000-0000D8000000}"/>
    <cellStyle name="20% - Accent1 35" xfId="218" xr:uid="{00000000-0005-0000-0000-0000D9000000}"/>
    <cellStyle name="20% - Accent1 35 2" xfId="219" xr:uid="{00000000-0005-0000-0000-0000DA000000}"/>
    <cellStyle name="20% - Accent1 35 3" xfId="220" xr:uid="{00000000-0005-0000-0000-0000DB000000}"/>
    <cellStyle name="20% - Accent1 35 4" xfId="221" xr:uid="{00000000-0005-0000-0000-0000DC000000}"/>
    <cellStyle name="20% - Accent1 35 5" xfId="222" xr:uid="{00000000-0005-0000-0000-0000DD000000}"/>
    <cellStyle name="20% - Accent1 35 6" xfId="223" xr:uid="{00000000-0005-0000-0000-0000DE000000}"/>
    <cellStyle name="20% - Accent1 35 7" xfId="224" xr:uid="{00000000-0005-0000-0000-0000DF000000}"/>
    <cellStyle name="20% - Accent1 35 8" xfId="225" xr:uid="{00000000-0005-0000-0000-0000E0000000}"/>
    <cellStyle name="20% - Accent1 36" xfId="226" xr:uid="{00000000-0005-0000-0000-0000E1000000}"/>
    <cellStyle name="20% - Accent1 36 2" xfId="227" xr:uid="{00000000-0005-0000-0000-0000E2000000}"/>
    <cellStyle name="20% - Accent1 36 3" xfId="228" xr:uid="{00000000-0005-0000-0000-0000E3000000}"/>
    <cellStyle name="20% - Accent1 36 4" xfId="229" xr:uid="{00000000-0005-0000-0000-0000E4000000}"/>
    <cellStyle name="20% - Accent1 36 5" xfId="230" xr:uid="{00000000-0005-0000-0000-0000E5000000}"/>
    <cellStyle name="20% - Accent1 36 6" xfId="231" xr:uid="{00000000-0005-0000-0000-0000E6000000}"/>
    <cellStyle name="20% - Accent1 36 7" xfId="232" xr:uid="{00000000-0005-0000-0000-0000E7000000}"/>
    <cellStyle name="20% - Accent1 36 8" xfId="233" xr:uid="{00000000-0005-0000-0000-0000E8000000}"/>
    <cellStyle name="20% - Accent1 37" xfId="234" xr:uid="{00000000-0005-0000-0000-0000E9000000}"/>
    <cellStyle name="20% - Accent1 37 2" xfId="235" xr:uid="{00000000-0005-0000-0000-0000EA000000}"/>
    <cellStyle name="20% - Accent1 37 3" xfId="236" xr:uid="{00000000-0005-0000-0000-0000EB000000}"/>
    <cellStyle name="20% - Accent1 37 4" xfId="237" xr:uid="{00000000-0005-0000-0000-0000EC000000}"/>
    <cellStyle name="20% - Accent1 37 5" xfId="238" xr:uid="{00000000-0005-0000-0000-0000ED000000}"/>
    <cellStyle name="20% - Accent1 37 6" xfId="239" xr:uid="{00000000-0005-0000-0000-0000EE000000}"/>
    <cellStyle name="20% - Accent1 37 7" xfId="240" xr:uid="{00000000-0005-0000-0000-0000EF000000}"/>
    <cellStyle name="20% - Accent1 37 8" xfId="241" xr:uid="{00000000-0005-0000-0000-0000F0000000}"/>
    <cellStyle name="20% - Accent1 38" xfId="242" xr:uid="{00000000-0005-0000-0000-0000F1000000}"/>
    <cellStyle name="20% - Accent1 38 2" xfId="243" xr:uid="{00000000-0005-0000-0000-0000F2000000}"/>
    <cellStyle name="20% - Accent1 38 3" xfId="244" xr:uid="{00000000-0005-0000-0000-0000F3000000}"/>
    <cellStyle name="20% - Accent1 38 4" xfId="245" xr:uid="{00000000-0005-0000-0000-0000F4000000}"/>
    <cellStyle name="20% - Accent1 38 5" xfId="246" xr:uid="{00000000-0005-0000-0000-0000F5000000}"/>
    <cellStyle name="20% - Accent1 38 6" xfId="247" xr:uid="{00000000-0005-0000-0000-0000F6000000}"/>
    <cellStyle name="20% - Accent1 38 7" xfId="248" xr:uid="{00000000-0005-0000-0000-0000F7000000}"/>
    <cellStyle name="20% - Accent1 38 8" xfId="249" xr:uid="{00000000-0005-0000-0000-0000F8000000}"/>
    <cellStyle name="20% - Accent1 39" xfId="250" xr:uid="{00000000-0005-0000-0000-0000F9000000}"/>
    <cellStyle name="20% - Accent1 39 2" xfId="251" xr:uid="{00000000-0005-0000-0000-0000FA000000}"/>
    <cellStyle name="20% - Accent1 39 3" xfId="252" xr:uid="{00000000-0005-0000-0000-0000FB000000}"/>
    <cellStyle name="20% - Accent1 39 4" xfId="253" xr:uid="{00000000-0005-0000-0000-0000FC000000}"/>
    <cellStyle name="20% - Accent1 39 5" xfId="254" xr:uid="{00000000-0005-0000-0000-0000FD000000}"/>
    <cellStyle name="20% - Accent1 39 6" xfId="255" xr:uid="{00000000-0005-0000-0000-0000FE000000}"/>
    <cellStyle name="20% - Accent1 39 7" xfId="256" xr:uid="{00000000-0005-0000-0000-0000FF000000}"/>
    <cellStyle name="20% - Accent1 39 8" xfId="257" xr:uid="{00000000-0005-0000-0000-000000010000}"/>
    <cellStyle name="20% - Accent1 4" xfId="258" xr:uid="{00000000-0005-0000-0000-000001010000}"/>
    <cellStyle name="20% - Accent1 4 2" xfId="259" xr:uid="{00000000-0005-0000-0000-000002010000}"/>
    <cellStyle name="20% - Accent1 4 3" xfId="260" xr:uid="{00000000-0005-0000-0000-000003010000}"/>
    <cellStyle name="20% - Accent1 4 4" xfId="261" xr:uid="{00000000-0005-0000-0000-000004010000}"/>
    <cellStyle name="20% - Accent1 4 5" xfId="262" xr:uid="{00000000-0005-0000-0000-000005010000}"/>
    <cellStyle name="20% - Accent1 4 6" xfId="263" xr:uid="{00000000-0005-0000-0000-000006010000}"/>
    <cellStyle name="20% - Accent1 4 7" xfId="264" xr:uid="{00000000-0005-0000-0000-000007010000}"/>
    <cellStyle name="20% - Accent1 4 8" xfId="265" xr:uid="{00000000-0005-0000-0000-000008010000}"/>
    <cellStyle name="20% - Accent1 40" xfId="266" xr:uid="{00000000-0005-0000-0000-000009010000}"/>
    <cellStyle name="20% - Accent1 40 2" xfId="267" xr:uid="{00000000-0005-0000-0000-00000A010000}"/>
    <cellStyle name="20% - Accent1 40 3" xfId="268" xr:uid="{00000000-0005-0000-0000-00000B010000}"/>
    <cellStyle name="20% - Accent1 40 4" xfId="269" xr:uid="{00000000-0005-0000-0000-00000C010000}"/>
    <cellStyle name="20% - Accent1 40 5" xfId="270" xr:uid="{00000000-0005-0000-0000-00000D010000}"/>
    <cellStyle name="20% - Accent1 40 6" xfId="271" xr:uid="{00000000-0005-0000-0000-00000E010000}"/>
    <cellStyle name="20% - Accent1 40 7" xfId="272" xr:uid="{00000000-0005-0000-0000-00000F010000}"/>
    <cellStyle name="20% - Accent1 40 8" xfId="273" xr:uid="{00000000-0005-0000-0000-000010010000}"/>
    <cellStyle name="20% - Accent1 41" xfId="274" xr:uid="{00000000-0005-0000-0000-000011010000}"/>
    <cellStyle name="20% - Accent1 41 2" xfId="275" xr:uid="{00000000-0005-0000-0000-000012010000}"/>
    <cellStyle name="20% - Accent1 41 3" xfId="276" xr:uid="{00000000-0005-0000-0000-000013010000}"/>
    <cellStyle name="20% - Accent1 41 4" xfId="277" xr:uid="{00000000-0005-0000-0000-000014010000}"/>
    <cellStyle name="20% - Accent1 41 5" xfId="278" xr:uid="{00000000-0005-0000-0000-000015010000}"/>
    <cellStyle name="20% - Accent1 41 6" xfId="279" xr:uid="{00000000-0005-0000-0000-000016010000}"/>
    <cellStyle name="20% - Accent1 41 7" xfId="280" xr:uid="{00000000-0005-0000-0000-000017010000}"/>
    <cellStyle name="20% - Accent1 41 8" xfId="281" xr:uid="{00000000-0005-0000-0000-000018010000}"/>
    <cellStyle name="20% - Accent1 42" xfId="282" xr:uid="{00000000-0005-0000-0000-000019010000}"/>
    <cellStyle name="20% - Accent1 42 2" xfId="283" xr:uid="{00000000-0005-0000-0000-00001A010000}"/>
    <cellStyle name="20% - Accent1 42 3" xfId="284" xr:uid="{00000000-0005-0000-0000-00001B010000}"/>
    <cellStyle name="20% - Accent1 42 4" xfId="285" xr:uid="{00000000-0005-0000-0000-00001C010000}"/>
    <cellStyle name="20% - Accent1 42 5" xfId="286" xr:uid="{00000000-0005-0000-0000-00001D010000}"/>
    <cellStyle name="20% - Accent1 42 6" xfId="287" xr:uid="{00000000-0005-0000-0000-00001E010000}"/>
    <cellStyle name="20% - Accent1 42 7" xfId="288" xr:uid="{00000000-0005-0000-0000-00001F010000}"/>
    <cellStyle name="20% - Accent1 42 8" xfId="289" xr:uid="{00000000-0005-0000-0000-000020010000}"/>
    <cellStyle name="20% - Accent1 43" xfId="290" xr:uid="{00000000-0005-0000-0000-000021010000}"/>
    <cellStyle name="20% - Accent1 43 2" xfId="291" xr:uid="{00000000-0005-0000-0000-000022010000}"/>
    <cellStyle name="20% - Accent1 43 3" xfId="292" xr:uid="{00000000-0005-0000-0000-000023010000}"/>
    <cellStyle name="20% - Accent1 43 4" xfId="293" xr:uid="{00000000-0005-0000-0000-000024010000}"/>
    <cellStyle name="20% - Accent1 43 5" xfId="294" xr:uid="{00000000-0005-0000-0000-000025010000}"/>
    <cellStyle name="20% - Accent1 43 6" xfId="295" xr:uid="{00000000-0005-0000-0000-000026010000}"/>
    <cellStyle name="20% - Accent1 43 7" xfId="296" xr:uid="{00000000-0005-0000-0000-000027010000}"/>
    <cellStyle name="20% - Accent1 43 8" xfId="297" xr:uid="{00000000-0005-0000-0000-000028010000}"/>
    <cellStyle name="20% - Accent1 44" xfId="298" xr:uid="{00000000-0005-0000-0000-000029010000}"/>
    <cellStyle name="20% - Accent1 44 2" xfId="299" xr:uid="{00000000-0005-0000-0000-00002A010000}"/>
    <cellStyle name="20% - Accent1 44 3" xfId="300" xr:uid="{00000000-0005-0000-0000-00002B010000}"/>
    <cellStyle name="20% - Accent1 44 4" xfId="301" xr:uid="{00000000-0005-0000-0000-00002C010000}"/>
    <cellStyle name="20% - Accent1 44 5" xfId="302" xr:uid="{00000000-0005-0000-0000-00002D010000}"/>
    <cellStyle name="20% - Accent1 44 6" xfId="303" xr:uid="{00000000-0005-0000-0000-00002E010000}"/>
    <cellStyle name="20% - Accent1 44 7" xfId="304" xr:uid="{00000000-0005-0000-0000-00002F010000}"/>
    <cellStyle name="20% - Accent1 44 8" xfId="305" xr:uid="{00000000-0005-0000-0000-000030010000}"/>
    <cellStyle name="20% - Accent1 45" xfId="306" xr:uid="{00000000-0005-0000-0000-000031010000}"/>
    <cellStyle name="20% - Accent1 45 2" xfId="307" xr:uid="{00000000-0005-0000-0000-000032010000}"/>
    <cellStyle name="20% - Accent1 45 3" xfId="308" xr:uid="{00000000-0005-0000-0000-000033010000}"/>
    <cellStyle name="20% - Accent1 45 4" xfId="309" xr:uid="{00000000-0005-0000-0000-000034010000}"/>
    <cellStyle name="20% - Accent1 45 5" xfId="310" xr:uid="{00000000-0005-0000-0000-000035010000}"/>
    <cellStyle name="20% - Accent1 45 6" xfId="311" xr:uid="{00000000-0005-0000-0000-000036010000}"/>
    <cellStyle name="20% - Accent1 45 7" xfId="312" xr:uid="{00000000-0005-0000-0000-000037010000}"/>
    <cellStyle name="20% - Accent1 45 8" xfId="313" xr:uid="{00000000-0005-0000-0000-000038010000}"/>
    <cellStyle name="20% - Accent1 46" xfId="314" xr:uid="{00000000-0005-0000-0000-000039010000}"/>
    <cellStyle name="20% - Accent1 46 2" xfId="315" xr:uid="{00000000-0005-0000-0000-00003A010000}"/>
    <cellStyle name="20% - Accent1 46 3" xfId="316" xr:uid="{00000000-0005-0000-0000-00003B010000}"/>
    <cellStyle name="20% - Accent1 46 4" xfId="317" xr:uid="{00000000-0005-0000-0000-00003C010000}"/>
    <cellStyle name="20% - Accent1 46 5" xfId="318" xr:uid="{00000000-0005-0000-0000-00003D010000}"/>
    <cellStyle name="20% - Accent1 46 6" xfId="319" xr:uid="{00000000-0005-0000-0000-00003E010000}"/>
    <cellStyle name="20% - Accent1 46 7" xfId="320" xr:uid="{00000000-0005-0000-0000-00003F010000}"/>
    <cellStyle name="20% - Accent1 46 8" xfId="321" xr:uid="{00000000-0005-0000-0000-000040010000}"/>
    <cellStyle name="20% - Accent1 47" xfId="322" xr:uid="{00000000-0005-0000-0000-000041010000}"/>
    <cellStyle name="20% - Accent1 47 2" xfId="323" xr:uid="{00000000-0005-0000-0000-000042010000}"/>
    <cellStyle name="20% - Accent1 47 3" xfId="324" xr:uid="{00000000-0005-0000-0000-000043010000}"/>
    <cellStyle name="20% - Accent1 47 4" xfId="325" xr:uid="{00000000-0005-0000-0000-000044010000}"/>
    <cellStyle name="20% - Accent1 47 5" xfId="326" xr:uid="{00000000-0005-0000-0000-000045010000}"/>
    <cellStyle name="20% - Accent1 47 6" xfId="327" xr:uid="{00000000-0005-0000-0000-000046010000}"/>
    <cellStyle name="20% - Accent1 47 7" xfId="328" xr:uid="{00000000-0005-0000-0000-000047010000}"/>
    <cellStyle name="20% - Accent1 47 8" xfId="329" xr:uid="{00000000-0005-0000-0000-000048010000}"/>
    <cellStyle name="20% - Accent1 48" xfId="330" xr:uid="{00000000-0005-0000-0000-000049010000}"/>
    <cellStyle name="20% - Accent1 48 2" xfId="331" xr:uid="{00000000-0005-0000-0000-00004A010000}"/>
    <cellStyle name="20% - Accent1 48 3" xfId="332" xr:uid="{00000000-0005-0000-0000-00004B010000}"/>
    <cellStyle name="20% - Accent1 48 4" xfId="333" xr:uid="{00000000-0005-0000-0000-00004C010000}"/>
    <cellStyle name="20% - Accent1 48 5" xfId="334" xr:uid="{00000000-0005-0000-0000-00004D010000}"/>
    <cellStyle name="20% - Accent1 48 6" xfId="335" xr:uid="{00000000-0005-0000-0000-00004E010000}"/>
    <cellStyle name="20% - Accent1 48 7" xfId="336" xr:uid="{00000000-0005-0000-0000-00004F010000}"/>
    <cellStyle name="20% - Accent1 48 8" xfId="337" xr:uid="{00000000-0005-0000-0000-000050010000}"/>
    <cellStyle name="20% - Accent1 49" xfId="338" xr:uid="{00000000-0005-0000-0000-000051010000}"/>
    <cellStyle name="20% - Accent1 49 2" xfId="339" xr:uid="{00000000-0005-0000-0000-000052010000}"/>
    <cellStyle name="20% - Accent1 49 3" xfId="340" xr:uid="{00000000-0005-0000-0000-000053010000}"/>
    <cellStyle name="20% - Accent1 49 4" xfId="341" xr:uid="{00000000-0005-0000-0000-000054010000}"/>
    <cellStyle name="20% - Accent1 49 5" xfId="342" xr:uid="{00000000-0005-0000-0000-000055010000}"/>
    <cellStyle name="20% - Accent1 49 6" xfId="343" xr:uid="{00000000-0005-0000-0000-000056010000}"/>
    <cellStyle name="20% - Accent1 49 7" xfId="344" xr:uid="{00000000-0005-0000-0000-000057010000}"/>
    <cellStyle name="20% - Accent1 49 8" xfId="345" xr:uid="{00000000-0005-0000-0000-000058010000}"/>
    <cellStyle name="20% - Accent1 5" xfId="346" xr:uid="{00000000-0005-0000-0000-000059010000}"/>
    <cellStyle name="20% - Accent1 5 2" xfId="347" xr:uid="{00000000-0005-0000-0000-00005A010000}"/>
    <cellStyle name="20% - Accent1 5 3" xfId="348" xr:uid="{00000000-0005-0000-0000-00005B010000}"/>
    <cellStyle name="20% - Accent1 5 4" xfId="349" xr:uid="{00000000-0005-0000-0000-00005C010000}"/>
    <cellStyle name="20% - Accent1 5 5" xfId="350" xr:uid="{00000000-0005-0000-0000-00005D010000}"/>
    <cellStyle name="20% - Accent1 5 6" xfId="351" xr:uid="{00000000-0005-0000-0000-00005E010000}"/>
    <cellStyle name="20% - Accent1 5 7" xfId="352" xr:uid="{00000000-0005-0000-0000-00005F010000}"/>
    <cellStyle name="20% - Accent1 5 8" xfId="353" xr:uid="{00000000-0005-0000-0000-000060010000}"/>
    <cellStyle name="20% - Accent1 50" xfId="354" xr:uid="{00000000-0005-0000-0000-000061010000}"/>
    <cellStyle name="20% - Accent1 50 2" xfId="355" xr:uid="{00000000-0005-0000-0000-000062010000}"/>
    <cellStyle name="20% - Accent1 50 3" xfId="356" xr:uid="{00000000-0005-0000-0000-000063010000}"/>
    <cellStyle name="20% - Accent1 50 4" xfId="357" xr:uid="{00000000-0005-0000-0000-000064010000}"/>
    <cellStyle name="20% - Accent1 50 5" xfId="358" xr:uid="{00000000-0005-0000-0000-000065010000}"/>
    <cellStyle name="20% - Accent1 50 6" xfId="359" xr:uid="{00000000-0005-0000-0000-000066010000}"/>
    <cellStyle name="20% - Accent1 50 7" xfId="360" xr:uid="{00000000-0005-0000-0000-000067010000}"/>
    <cellStyle name="20% - Accent1 50 8" xfId="361" xr:uid="{00000000-0005-0000-0000-000068010000}"/>
    <cellStyle name="20% - Accent1 51" xfId="362" xr:uid="{00000000-0005-0000-0000-000069010000}"/>
    <cellStyle name="20% - Accent1 51 2" xfId="363" xr:uid="{00000000-0005-0000-0000-00006A010000}"/>
    <cellStyle name="20% - Accent1 51 3" xfId="364" xr:uid="{00000000-0005-0000-0000-00006B010000}"/>
    <cellStyle name="20% - Accent1 51 4" xfId="365" xr:uid="{00000000-0005-0000-0000-00006C010000}"/>
    <cellStyle name="20% - Accent1 51 5" xfId="366" xr:uid="{00000000-0005-0000-0000-00006D010000}"/>
    <cellStyle name="20% - Accent1 51 6" xfId="367" xr:uid="{00000000-0005-0000-0000-00006E010000}"/>
    <cellStyle name="20% - Accent1 51 7" xfId="368" xr:uid="{00000000-0005-0000-0000-00006F010000}"/>
    <cellStyle name="20% - Accent1 51 8" xfId="369" xr:uid="{00000000-0005-0000-0000-000070010000}"/>
    <cellStyle name="20% - Accent1 52" xfId="370" xr:uid="{00000000-0005-0000-0000-000071010000}"/>
    <cellStyle name="20% - Accent1 52 2" xfId="371" xr:uid="{00000000-0005-0000-0000-000072010000}"/>
    <cellStyle name="20% - Accent1 52 3" xfId="372" xr:uid="{00000000-0005-0000-0000-000073010000}"/>
    <cellStyle name="20% - Accent1 52 4" xfId="373" xr:uid="{00000000-0005-0000-0000-000074010000}"/>
    <cellStyle name="20% - Accent1 52 5" xfId="374" xr:uid="{00000000-0005-0000-0000-000075010000}"/>
    <cellStyle name="20% - Accent1 52 6" xfId="375" xr:uid="{00000000-0005-0000-0000-000076010000}"/>
    <cellStyle name="20% - Accent1 52 7" xfId="376" xr:uid="{00000000-0005-0000-0000-000077010000}"/>
    <cellStyle name="20% - Accent1 52 8" xfId="377" xr:uid="{00000000-0005-0000-0000-000078010000}"/>
    <cellStyle name="20% - Accent1 53" xfId="378" xr:uid="{00000000-0005-0000-0000-000079010000}"/>
    <cellStyle name="20% - Accent1 53 2" xfId="379" xr:uid="{00000000-0005-0000-0000-00007A010000}"/>
    <cellStyle name="20% - Accent1 53 3" xfId="380" xr:uid="{00000000-0005-0000-0000-00007B010000}"/>
    <cellStyle name="20% - Accent1 53 4" xfId="381" xr:uid="{00000000-0005-0000-0000-00007C010000}"/>
    <cellStyle name="20% - Accent1 53 5" xfId="382" xr:uid="{00000000-0005-0000-0000-00007D010000}"/>
    <cellStyle name="20% - Accent1 53 6" xfId="383" xr:uid="{00000000-0005-0000-0000-00007E010000}"/>
    <cellStyle name="20% - Accent1 53 7" xfId="384" xr:uid="{00000000-0005-0000-0000-00007F010000}"/>
    <cellStyle name="20% - Accent1 53 8" xfId="385" xr:uid="{00000000-0005-0000-0000-000080010000}"/>
    <cellStyle name="20% - Accent1 54" xfId="386" xr:uid="{00000000-0005-0000-0000-000081010000}"/>
    <cellStyle name="20% - Accent1 54 2" xfId="387" xr:uid="{00000000-0005-0000-0000-000082010000}"/>
    <cellStyle name="20% - Accent1 54 3" xfId="388" xr:uid="{00000000-0005-0000-0000-000083010000}"/>
    <cellStyle name="20% - Accent1 54 4" xfId="389" xr:uid="{00000000-0005-0000-0000-000084010000}"/>
    <cellStyle name="20% - Accent1 54 5" xfId="390" xr:uid="{00000000-0005-0000-0000-000085010000}"/>
    <cellStyle name="20% - Accent1 54 6" xfId="391" xr:uid="{00000000-0005-0000-0000-000086010000}"/>
    <cellStyle name="20% - Accent1 54 7" xfId="392" xr:uid="{00000000-0005-0000-0000-000087010000}"/>
    <cellStyle name="20% - Accent1 54 8" xfId="393" xr:uid="{00000000-0005-0000-0000-000088010000}"/>
    <cellStyle name="20% - Accent1 55" xfId="394" xr:uid="{00000000-0005-0000-0000-000089010000}"/>
    <cellStyle name="20% - Accent1 55 2" xfId="395" xr:uid="{00000000-0005-0000-0000-00008A010000}"/>
    <cellStyle name="20% - Accent1 55 3" xfId="396" xr:uid="{00000000-0005-0000-0000-00008B010000}"/>
    <cellStyle name="20% - Accent1 55 4" xfId="397" xr:uid="{00000000-0005-0000-0000-00008C010000}"/>
    <cellStyle name="20% - Accent1 55 5" xfId="398" xr:uid="{00000000-0005-0000-0000-00008D010000}"/>
    <cellStyle name="20% - Accent1 55 6" xfId="399" xr:uid="{00000000-0005-0000-0000-00008E010000}"/>
    <cellStyle name="20% - Accent1 55 7" xfId="400" xr:uid="{00000000-0005-0000-0000-00008F010000}"/>
    <cellStyle name="20% - Accent1 55 8" xfId="401" xr:uid="{00000000-0005-0000-0000-000090010000}"/>
    <cellStyle name="20% - Accent1 56" xfId="402" xr:uid="{00000000-0005-0000-0000-000091010000}"/>
    <cellStyle name="20% - Accent1 56 2" xfId="403" xr:uid="{00000000-0005-0000-0000-000092010000}"/>
    <cellStyle name="20% - Accent1 56 3" xfId="404" xr:uid="{00000000-0005-0000-0000-000093010000}"/>
    <cellStyle name="20% - Accent1 56 4" xfId="405" xr:uid="{00000000-0005-0000-0000-000094010000}"/>
    <cellStyle name="20% - Accent1 56 5" xfId="406" xr:uid="{00000000-0005-0000-0000-000095010000}"/>
    <cellStyle name="20% - Accent1 56 6" xfId="407" xr:uid="{00000000-0005-0000-0000-000096010000}"/>
    <cellStyle name="20% - Accent1 56 7" xfId="408" xr:uid="{00000000-0005-0000-0000-000097010000}"/>
    <cellStyle name="20% - Accent1 56 8" xfId="409" xr:uid="{00000000-0005-0000-0000-000098010000}"/>
    <cellStyle name="20% - Accent1 57" xfId="410" xr:uid="{00000000-0005-0000-0000-000099010000}"/>
    <cellStyle name="20% - Accent1 57 2" xfId="411" xr:uid="{00000000-0005-0000-0000-00009A010000}"/>
    <cellStyle name="20% - Accent1 57 3" xfId="412" xr:uid="{00000000-0005-0000-0000-00009B010000}"/>
    <cellStyle name="20% - Accent1 57 4" xfId="413" xr:uid="{00000000-0005-0000-0000-00009C010000}"/>
    <cellStyle name="20% - Accent1 57 5" xfId="414" xr:uid="{00000000-0005-0000-0000-00009D010000}"/>
    <cellStyle name="20% - Accent1 57 6" xfId="415" xr:uid="{00000000-0005-0000-0000-00009E010000}"/>
    <cellStyle name="20% - Accent1 57 7" xfId="416" xr:uid="{00000000-0005-0000-0000-00009F010000}"/>
    <cellStyle name="20% - Accent1 57 8" xfId="417" xr:uid="{00000000-0005-0000-0000-0000A0010000}"/>
    <cellStyle name="20% - Accent1 58" xfId="418" xr:uid="{00000000-0005-0000-0000-0000A1010000}"/>
    <cellStyle name="20% - Accent1 58 2" xfId="419" xr:uid="{00000000-0005-0000-0000-0000A2010000}"/>
    <cellStyle name="20% - Accent1 58 3" xfId="420" xr:uid="{00000000-0005-0000-0000-0000A3010000}"/>
    <cellStyle name="20% - Accent1 58 4" xfId="421" xr:uid="{00000000-0005-0000-0000-0000A4010000}"/>
    <cellStyle name="20% - Accent1 58 5" xfId="422" xr:uid="{00000000-0005-0000-0000-0000A5010000}"/>
    <cellStyle name="20% - Accent1 58 6" xfId="423" xr:uid="{00000000-0005-0000-0000-0000A6010000}"/>
    <cellStyle name="20% - Accent1 58 7" xfId="424" xr:uid="{00000000-0005-0000-0000-0000A7010000}"/>
    <cellStyle name="20% - Accent1 58 8" xfId="425" xr:uid="{00000000-0005-0000-0000-0000A8010000}"/>
    <cellStyle name="20% - Accent1 59" xfId="426" xr:uid="{00000000-0005-0000-0000-0000A9010000}"/>
    <cellStyle name="20% - Accent1 59 2" xfId="427" xr:uid="{00000000-0005-0000-0000-0000AA010000}"/>
    <cellStyle name="20% - Accent1 59 3" xfId="428" xr:uid="{00000000-0005-0000-0000-0000AB010000}"/>
    <cellStyle name="20% - Accent1 59 4" xfId="429" xr:uid="{00000000-0005-0000-0000-0000AC010000}"/>
    <cellStyle name="20% - Accent1 59 5" xfId="430" xr:uid="{00000000-0005-0000-0000-0000AD010000}"/>
    <cellStyle name="20% - Accent1 59 6" xfId="431" xr:uid="{00000000-0005-0000-0000-0000AE010000}"/>
    <cellStyle name="20% - Accent1 59 7" xfId="432" xr:uid="{00000000-0005-0000-0000-0000AF010000}"/>
    <cellStyle name="20% - Accent1 59 8" xfId="433" xr:uid="{00000000-0005-0000-0000-0000B0010000}"/>
    <cellStyle name="20% - Accent1 6" xfId="434" xr:uid="{00000000-0005-0000-0000-0000B1010000}"/>
    <cellStyle name="20% - Accent1 6 2" xfId="435" xr:uid="{00000000-0005-0000-0000-0000B2010000}"/>
    <cellStyle name="20% - Accent1 6 3" xfId="436" xr:uid="{00000000-0005-0000-0000-0000B3010000}"/>
    <cellStyle name="20% - Accent1 6 4" xfId="437" xr:uid="{00000000-0005-0000-0000-0000B4010000}"/>
    <cellStyle name="20% - Accent1 6 5" xfId="438" xr:uid="{00000000-0005-0000-0000-0000B5010000}"/>
    <cellStyle name="20% - Accent1 6 6" xfId="439" xr:uid="{00000000-0005-0000-0000-0000B6010000}"/>
    <cellStyle name="20% - Accent1 6 7" xfId="440" xr:uid="{00000000-0005-0000-0000-0000B7010000}"/>
    <cellStyle name="20% - Accent1 6 8" xfId="441" xr:uid="{00000000-0005-0000-0000-0000B8010000}"/>
    <cellStyle name="20% - Accent1 60" xfId="442" xr:uid="{00000000-0005-0000-0000-0000B9010000}"/>
    <cellStyle name="20% - Accent1 60 2" xfId="443" xr:uid="{00000000-0005-0000-0000-0000BA010000}"/>
    <cellStyle name="20% - Accent1 60 3" xfId="444" xr:uid="{00000000-0005-0000-0000-0000BB010000}"/>
    <cellStyle name="20% - Accent1 60 4" xfId="445" xr:uid="{00000000-0005-0000-0000-0000BC010000}"/>
    <cellStyle name="20% - Accent1 60 5" xfId="446" xr:uid="{00000000-0005-0000-0000-0000BD010000}"/>
    <cellStyle name="20% - Accent1 60 6" xfId="447" xr:uid="{00000000-0005-0000-0000-0000BE010000}"/>
    <cellStyle name="20% - Accent1 60 7" xfId="448" xr:uid="{00000000-0005-0000-0000-0000BF010000}"/>
    <cellStyle name="20% - Accent1 60 8" xfId="449" xr:uid="{00000000-0005-0000-0000-0000C0010000}"/>
    <cellStyle name="20% - Accent1 61" xfId="450" xr:uid="{00000000-0005-0000-0000-0000C1010000}"/>
    <cellStyle name="20% - Accent1 61 2" xfId="451" xr:uid="{00000000-0005-0000-0000-0000C2010000}"/>
    <cellStyle name="20% - Accent1 61 3" xfId="452" xr:uid="{00000000-0005-0000-0000-0000C3010000}"/>
    <cellStyle name="20% - Accent1 61 4" xfId="453" xr:uid="{00000000-0005-0000-0000-0000C4010000}"/>
    <cellStyle name="20% - Accent1 61 5" xfId="454" xr:uid="{00000000-0005-0000-0000-0000C5010000}"/>
    <cellStyle name="20% - Accent1 61 6" xfId="455" xr:uid="{00000000-0005-0000-0000-0000C6010000}"/>
    <cellStyle name="20% - Accent1 61 7" xfId="456" xr:uid="{00000000-0005-0000-0000-0000C7010000}"/>
    <cellStyle name="20% - Accent1 61 8" xfId="457" xr:uid="{00000000-0005-0000-0000-0000C8010000}"/>
    <cellStyle name="20% - Accent1 62" xfId="458" xr:uid="{00000000-0005-0000-0000-0000C9010000}"/>
    <cellStyle name="20% - Accent1 62 2" xfId="459" xr:uid="{00000000-0005-0000-0000-0000CA010000}"/>
    <cellStyle name="20% - Accent1 62 3" xfId="460" xr:uid="{00000000-0005-0000-0000-0000CB010000}"/>
    <cellStyle name="20% - Accent1 62 4" xfId="461" xr:uid="{00000000-0005-0000-0000-0000CC010000}"/>
    <cellStyle name="20% - Accent1 62 5" xfId="462" xr:uid="{00000000-0005-0000-0000-0000CD010000}"/>
    <cellStyle name="20% - Accent1 62 6" xfId="463" xr:uid="{00000000-0005-0000-0000-0000CE010000}"/>
    <cellStyle name="20% - Accent1 62 7" xfId="464" xr:uid="{00000000-0005-0000-0000-0000CF010000}"/>
    <cellStyle name="20% - Accent1 62 8" xfId="465" xr:uid="{00000000-0005-0000-0000-0000D0010000}"/>
    <cellStyle name="20% - Accent1 63" xfId="466" xr:uid="{00000000-0005-0000-0000-0000D1010000}"/>
    <cellStyle name="20% - Accent1 63 2" xfId="467" xr:uid="{00000000-0005-0000-0000-0000D2010000}"/>
    <cellStyle name="20% - Accent1 63 3" xfId="468" xr:uid="{00000000-0005-0000-0000-0000D3010000}"/>
    <cellStyle name="20% - Accent1 63 4" xfId="469" xr:uid="{00000000-0005-0000-0000-0000D4010000}"/>
    <cellStyle name="20% - Accent1 63 5" xfId="470" xr:uid="{00000000-0005-0000-0000-0000D5010000}"/>
    <cellStyle name="20% - Accent1 63 6" xfId="471" xr:uid="{00000000-0005-0000-0000-0000D6010000}"/>
    <cellStyle name="20% - Accent1 63 7" xfId="472" xr:uid="{00000000-0005-0000-0000-0000D7010000}"/>
    <cellStyle name="20% - Accent1 63 8" xfId="473" xr:uid="{00000000-0005-0000-0000-0000D8010000}"/>
    <cellStyle name="20% - Accent1 64" xfId="474" xr:uid="{00000000-0005-0000-0000-0000D9010000}"/>
    <cellStyle name="20% - Accent1 64 2" xfId="475" xr:uid="{00000000-0005-0000-0000-0000DA010000}"/>
    <cellStyle name="20% - Accent1 64 3" xfId="476" xr:uid="{00000000-0005-0000-0000-0000DB010000}"/>
    <cellStyle name="20% - Accent1 64 4" xfId="477" xr:uid="{00000000-0005-0000-0000-0000DC010000}"/>
    <cellStyle name="20% - Accent1 64 5" xfId="478" xr:uid="{00000000-0005-0000-0000-0000DD010000}"/>
    <cellStyle name="20% - Accent1 64 6" xfId="479" xr:uid="{00000000-0005-0000-0000-0000DE010000}"/>
    <cellStyle name="20% - Accent1 64 7" xfId="480" xr:uid="{00000000-0005-0000-0000-0000DF010000}"/>
    <cellStyle name="20% - Accent1 64 8" xfId="481" xr:uid="{00000000-0005-0000-0000-0000E0010000}"/>
    <cellStyle name="20% - Accent1 65" xfId="482" xr:uid="{00000000-0005-0000-0000-0000E1010000}"/>
    <cellStyle name="20% - Accent1 65 2" xfId="483" xr:uid="{00000000-0005-0000-0000-0000E2010000}"/>
    <cellStyle name="20% - Accent1 65 3" xfId="484" xr:uid="{00000000-0005-0000-0000-0000E3010000}"/>
    <cellStyle name="20% - Accent1 65 4" xfId="485" xr:uid="{00000000-0005-0000-0000-0000E4010000}"/>
    <cellStyle name="20% - Accent1 65 5" xfId="486" xr:uid="{00000000-0005-0000-0000-0000E5010000}"/>
    <cellStyle name="20% - Accent1 65 6" xfId="487" xr:uid="{00000000-0005-0000-0000-0000E6010000}"/>
    <cellStyle name="20% - Accent1 65 7" xfId="488" xr:uid="{00000000-0005-0000-0000-0000E7010000}"/>
    <cellStyle name="20% - Accent1 65 8" xfId="489" xr:uid="{00000000-0005-0000-0000-0000E8010000}"/>
    <cellStyle name="20% - Accent1 66" xfId="490" xr:uid="{00000000-0005-0000-0000-0000E9010000}"/>
    <cellStyle name="20% - Accent1 66 2" xfId="491" xr:uid="{00000000-0005-0000-0000-0000EA010000}"/>
    <cellStyle name="20% - Accent1 66 3" xfId="492" xr:uid="{00000000-0005-0000-0000-0000EB010000}"/>
    <cellStyle name="20% - Accent1 66 4" xfId="493" xr:uid="{00000000-0005-0000-0000-0000EC010000}"/>
    <cellStyle name="20% - Accent1 66 5" xfId="494" xr:uid="{00000000-0005-0000-0000-0000ED010000}"/>
    <cellStyle name="20% - Accent1 66 6" xfId="495" xr:uid="{00000000-0005-0000-0000-0000EE010000}"/>
    <cellStyle name="20% - Accent1 66 7" xfId="496" xr:uid="{00000000-0005-0000-0000-0000EF010000}"/>
    <cellStyle name="20% - Accent1 66 8" xfId="497" xr:uid="{00000000-0005-0000-0000-0000F0010000}"/>
    <cellStyle name="20% - Accent1 67" xfId="498" xr:uid="{00000000-0005-0000-0000-0000F1010000}"/>
    <cellStyle name="20% - Accent1 67 2" xfId="499" xr:uid="{00000000-0005-0000-0000-0000F2010000}"/>
    <cellStyle name="20% - Accent1 67 3" xfId="500" xr:uid="{00000000-0005-0000-0000-0000F3010000}"/>
    <cellStyle name="20% - Accent1 67 4" xfId="501" xr:uid="{00000000-0005-0000-0000-0000F4010000}"/>
    <cellStyle name="20% - Accent1 67 5" xfId="502" xr:uid="{00000000-0005-0000-0000-0000F5010000}"/>
    <cellStyle name="20% - Accent1 67 6" xfId="503" xr:uid="{00000000-0005-0000-0000-0000F6010000}"/>
    <cellStyle name="20% - Accent1 67 7" xfId="504" xr:uid="{00000000-0005-0000-0000-0000F7010000}"/>
    <cellStyle name="20% - Accent1 67 8" xfId="505" xr:uid="{00000000-0005-0000-0000-0000F8010000}"/>
    <cellStyle name="20% - Accent1 68" xfId="506" xr:uid="{00000000-0005-0000-0000-0000F9010000}"/>
    <cellStyle name="20% - Accent1 68 2" xfId="507" xr:uid="{00000000-0005-0000-0000-0000FA010000}"/>
    <cellStyle name="20% - Accent1 68 3" xfId="508" xr:uid="{00000000-0005-0000-0000-0000FB010000}"/>
    <cellStyle name="20% - Accent1 68 4" xfId="509" xr:uid="{00000000-0005-0000-0000-0000FC010000}"/>
    <cellStyle name="20% - Accent1 68 5" xfId="510" xr:uid="{00000000-0005-0000-0000-0000FD010000}"/>
    <cellStyle name="20% - Accent1 68 6" xfId="511" xr:uid="{00000000-0005-0000-0000-0000FE010000}"/>
    <cellStyle name="20% - Accent1 68 7" xfId="512" xr:uid="{00000000-0005-0000-0000-0000FF010000}"/>
    <cellStyle name="20% - Accent1 68 8" xfId="513" xr:uid="{00000000-0005-0000-0000-000000020000}"/>
    <cellStyle name="20% - Accent1 69" xfId="514" xr:uid="{00000000-0005-0000-0000-000001020000}"/>
    <cellStyle name="20% - Accent1 69 2" xfId="515" xr:uid="{00000000-0005-0000-0000-000002020000}"/>
    <cellStyle name="20% - Accent1 69 3" xfId="516" xr:uid="{00000000-0005-0000-0000-000003020000}"/>
    <cellStyle name="20% - Accent1 69 4" xfId="517" xr:uid="{00000000-0005-0000-0000-000004020000}"/>
    <cellStyle name="20% - Accent1 69 5" xfId="518" xr:uid="{00000000-0005-0000-0000-000005020000}"/>
    <cellStyle name="20% - Accent1 69 6" xfId="519" xr:uid="{00000000-0005-0000-0000-000006020000}"/>
    <cellStyle name="20% - Accent1 69 7" xfId="520" xr:uid="{00000000-0005-0000-0000-000007020000}"/>
    <cellStyle name="20% - Accent1 69 8" xfId="521" xr:uid="{00000000-0005-0000-0000-000008020000}"/>
    <cellStyle name="20% - Accent1 7" xfId="522" xr:uid="{00000000-0005-0000-0000-000009020000}"/>
    <cellStyle name="20% - Accent1 7 2" xfId="523" xr:uid="{00000000-0005-0000-0000-00000A020000}"/>
    <cellStyle name="20% - Accent1 7 3" xfId="524" xr:uid="{00000000-0005-0000-0000-00000B020000}"/>
    <cellStyle name="20% - Accent1 7 4" xfId="525" xr:uid="{00000000-0005-0000-0000-00000C020000}"/>
    <cellStyle name="20% - Accent1 7 5" xfId="526" xr:uid="{00000000-0005-0000-0000-00000D020000}"/>
    <cellStyle name="20% - Accent1 7 6" xfId="527" xr:uid="{00000000-0005-0000-0000-00000E020000}"/>
    <cellStyle name="20% - Accent1 7 7" xfId="528" xr:uid="{00000000-0005-0000-0000-00000F020000}"/>
    <cellStyle name="20% - Accent1 7 8" xfId="529" xr:uid="{00000000-0005-0000-0000-000010020000}"/>
    <cellStyle name="20% - Accent1 70" xfId="530" xr:uid="{00000000-0005-0000-0000-000011020000}"/>
    <cellStyle name="20% - Accent1 70 2" xfId="531" xr:uid="{00000000-0005-0000-0000-000012020000}"/>
    <cellStyle name="20% - Accent1 70 3" xfId="532" xr:uid="{00000000-0005-0000-0000-000013020000}"/>
    <cellStyle name="20% - Accent1 70 4" xfId="533" xr:uid="{00000000-0005-0000-0000-000014020000}"/>
    <cellStyle name="20% - Accent1 70 5" xfId="534" xr:uid="{00000000-0005-0000-0000-000015020000}"/>
    <cellStyle name="20% - Accent1 70 6" xfId="535" xr:uid="{00000000-0005-0000-0000-000016020000}"/>
    <cellStyle name="20% - Accent1 70 7" xfId="536" xr:uid="{00000000-0005-0000-0000-000017020000}"/>
    <cellStyle name="20% - Accent1 70 8" xfId="537" xr:uid="{00000000-0005-0000-0000-000018020000}"/>
    <cellStyle name="20% - Accent1 71" xfId="538" xr:uid="{00000000-0005-0000-0000-000019020000}"/>
    <cellStyle name="20% - Accent1 71 2" xfId="539" xr:uid="{00000000-0005-0000-0000-00001A020000}"/>
    <cellStyle name="20% - Accent1 71 3" xfId="540" xr:uid="{00000000-0005-0000-0000-00001B020000}"/>
    <cellStyle name="20% - Accent1 71 4" xfId="541" xr:uid="{00000000-0005-0000-0000-00001C020000}"/>
    <cellStyle name="20% - Accent1 71 5" xfId="542" xr:uid="{00000000-0005-0000-0000-00001D020000}"/>
    <cellStyle name="20% - Accent1 71 6" xfId="543" xr:uid="{00000000-0005-0000-0000-00001E020000}"/>
    <cellStyle name="20% - Accent1 71 7" xfId="544" xr:uid="{00000000-0005-0000-0000-00001F020000}"/>
    <cellStyle name="20% - Accent1 71 8" xfId="545" xr:uid="{00000000-0005-0000-0000-000020020000}"/>
    <cellStyle name="20% - Accent1 72" xfId="546" xr:uid="{00000000-0005-0000-0000-000021020000}"/>
    <cellStyle name="20% - Accent1 72 2" xfId="547" xr:uid="{00000000-0005-0000-0000-000022020000}"/>
    <cellStyle name="20% - Accent1 72 3" xfId="548" xr:uid="{00000000-0005-0000-0000-000023020000}"/>
    <cellStyle name="20% - Accent1 72 4" xfId="549" xr:uid="{00000000-0005-0000-0000-000024020000}"/>
    <cellStyle name="20% - Accent1 72 5" xfId="550" xr:uid="{00000000-0005-0000-0000-000025020000}"/>
    <cellStyle name="20% - Accent1 72 6" xfId="551" xr:uid="{00000000-0005-0000-0000-000026020000}"/>
    <cellStyle name="20% - Accent1 72 7" xfId="552" xr:uid="{00000000-0005-0000-0000-000027020000}"/>
    <cellStyle name="20% - Accent1 72 8" xfId="553" xr:uid="{00000000-0005-0000-0000-000028020000}"/>
    <cellStyle name="20% - Accent1 73" xfId="554" xr:uid="{00000000-0005-0000-0000-000029020000}"/>
    <cellStyle name="20% - Accent1 73 2" xfId="555" xr:uid="{00000000-0005-0000-0000-00002A020000}"/>
    <cellStyle name="20% - Accent1 73 3" xfId="556" xr:uid="{00000000-0005-0000-0000-00002B020000}"/>
    <cellStyle name="20% - Accent1 73 4" xfId="557" xr:uid="{00000000-0005-0000-0000-00002C020000}"/>
    <cellStyle name="20% - Accent1 73 5" xfId="558" xr:uid="{00000000-0005-0000-0000-00002D020000}"/>
    <cellStyle name="20% - Accent1 73 6" xfId="559" xr:uid="{00000000-0005-0000-0000-00002E020000}"/>
    <cellStyle name="20% - Accent1 73 7" xfId="560" xr:uid="{00000000-0005-0000-0000-00002F020000}"/>
    <cellStyle name="20% - Accent1 73 8" xfId="561" xr:uid="{00000000-0005-0000-0000-000030020000}"/>
    <cellStyle name="20% - Accent1 74" xfId="562" xr:uid="{00000000-0005-0000-0000-000031020000}"/>
    <cellStyle name="20% - Accent1 74 2" xfId="563" xr:uid="{00000000-0005-0000-0000-000032020000}"/>
    <cellStyle name="20% - Accent1 74 3" xfId="564" xr:uid="{00000000-0005-0000-0000-000033020000}"/>
    <cellStyle name="20% - Accent1 74 4" xfId="565" xr:uid="{00000000-0005-0000-0000-000034020000}"/>
    <cellStyle name="20% - Accent1 74 5" xfId="566" xr:uid="{00000000-0005-0000-0000-000035020000}"/>
    <cellStyle name="20% - Accent1 74 6" xfId="567" xr:uid="{00000000-0005-0000-0000-000036020000}"/>
    <cellStyle name="20% - Accent1 74 7" xfId="568" xr:uid="{00000000-0005-0000-0000-000037020000}"/>
    <cellStyle name="20% - Accent1 74 8" xfId="569" xr:uid="{00000000-0005-0000-0000-000038020000}"/>
    <cellStyle name="20% - Accent1 75" xfId="570" xr:uid="{00000000-0005-0000-0000-000039020000}"/>
    <cellStyle name="20% - Accent1 75 2" xfId="571" xr:uid="{00000000-0005-0000-0000-00003A020000}"/>
    <cellStyle name="20% - Accent1 75 3" xfId="572" xr:uid="{00000000-0005-0000-0000-00003B020000}"/>
    <cellStyle name="20% - Accent1 75 4" xfId="573" xr:uid="{00000000-0005-0000-0000-00003C020000}"/>
    <cellStyle name="20% - Accent1 76" xfId="574" xr:uid="{00000000-0005-0000-0000-00003D020000}"/>
    <cellStyle name="20% - Accent1 77" xfId="575" xr:uid="{00000000-0005-0000-0000-00003E020000}"/>
    <cellStyle name="20% - Accent1 78" xfId="576" xr:uid="{00000000-0005-0000-0000-00003F020000}"/>
    <cellStyle name="20% - Accent1 79" xfId="577" xr:uid="{00000000-0005-0000-0000-000040020000}"/>
    <cellStyle name="20% - Accent1 8" xfId="578" xr:uid="{00000000-0005-0000-0000-000041020000}"/>
    <cellStyle name="20% - Accent1 8 2" xfId="579" xr:uid="{00000000-0005-0000-0000-000042020000}"/>
    <cellStyle name="20% - Accent1 8 3" xfId="580" xr:uid="{00000000-0005-0000-0000-000043020000}"/>
    <cellStyle name="20% - Accent1 8 4" xfId="581" xr:uid="{00000000-0005-0000-0000-000044020000}"/>
    <cellStyle name="20% - Accent1 8 5" xfId="582" xr:uid="{00000000-0005-0000-0000-000045020000}"/>
    <cellStyle name="20% - Accent1 8 6" xfId="583" xr:uid="{00000000-0005-0000-0000-000046020000}"/>
    <cellStyle name="20% - Accent1 8 7" xfId="584" xr:uid="{00000000-0005-0000-0000-000047020000}"/>
    <cellStyle name="20% - Accent1 8 8" xfId="585" xr:uid="{00000000-0005-0000-0000-000048020000}"/>
    <cellStyle name="20% - Accent1 80" xfId="586" xr:uid="{00000000-0005-0000-0000-000049020000}"/>
    <cellStyle name="20% - Accent1 80 2" xfId="587" xr:uid="{00000000-0005-0000-0000-00004A020000}"/>
    <cellStyle name="20% - Accent1 81" xfId="588" xr:uid="{00000000-0005-0000-0000-00004B020000}"/>
    <cellStyle name="20% - Accent1 9" xfId="589" xr:uid="{00000000-0005-0000-0000-00004C020000}"/>
    <cellStyle name="20% - Accent1 9 2" xfId="590" xr:uid="{00000000-0005-0000-0000-00004D020000}"/>
    <cellStyle name="20% - Accent1 9 3" xfId="591" xr:uid="{00000000-0005-0000-0000-00004E020000}"/>
    <cellStyle name="20% - Accent1 9 4" xfId="592" xr:uid="{00000000-0005-0000-0000-00004F020000}"/>
    <cellStyle name="20% - Accent1 9 5" xfId="593" xr:uid="{00000000-0005-0000-0000-000050020000}"/>
    <cellStyle name="20% - Accent1 9 6" xfId="594" xr:uid="{00000000-0005-0000-0000-000051020000}"/>
    <cellStyle name="20% - Accent1 9 7" xfId="595" xr:uid="{00000000-0005-0000-0000-000052020000}"/>
    <cellStyle name="20% - Accent1 9 8" xfId="596" xr:uid="{00000000-0005-0000-0000-000053020000}"/>
    <cellStyle name="20% - Accent2" xfId="597" builtinId="34" customBuiltin="1"/>
    <cellStyle name="20% - Accent2 10" xfId="598" xr:uid="{00000000-0005-0000-0000-000055020000}"/>
    <cellStyle name="20% - Accent2 10 2" xfId="599" xr:uid="{00000000-0005-0000-0000-000056020000}"/>
    <cellStyle name="20% - Accent2 10 3" xfId="600" xr:uid="{00000000-0005-0000-0000-000057020000}"/>
    <cellStyle name="20% - Accent2 10 4" xfId="601" xr:uid="{00000000-0005-0000-0000-000058020000}"/>
    <cellStyle name="20% - Accent2 10 5" xfId="602" xr:uid="{00000000-0005-0000-0000-000059020000}"/>
    <cellStyle name="20% - Accent2 10 6" xfId="603" xr:uid="{00000000-0005-0000-0000-00005A020000}"/>
    <cellStyle name="20% - Accent2 10 7" xfId="604" xr:uid="{00000000-0005-0000-0000-00005B020000}"/>
    <cellStyle name="20% - Accent2 10 8" xfId="605" xr:uid="{00000000-0005-0000-0000-00005C020000}"/>
    <cellStyle name="20% - Accent2 11" xfId="606" xr:uid="{00000000-0005-0000-0000-00005D020000}"/>
    <cellStyle name="20% - Accent2 11 2" xfId="607" xr:uid="{00000000-0005-0000-0000-00005E020000}"/>
    <cellStyle name="20% - Accent2 11 3" xfId="608" xr:uid="{00000000-0005-0000-0000-00005F020000}"/>
    <cellStyle name="20% - Accent2 11 4" xfId="609" xr:uid="{00000000-0005-0000-0000-000060020000}"/>
    <cellStyle name="20% - Accent2 11 5" xfId="610" xr:uid="{00000000-0005-0000-0000-000061020000}"/>
    <cellStyle name="20% - Accent2 11 6" xfId="611" xr:uid="{00000000-0005-0000-0000-000062020000}"/>
    <cellStyle name="20% - Accent2 11 7" xfId="612" xr:uid="{00000000-0005-0000-0000-000063020000}"/>
    <cellStyle name="20% - Accent2 11 8" xfId="613" xr:uid="{00000000-0005-0000-0000-000064020000}"/>
    <cellStyle name="20% - Accent2 12" xfId="614" xr:uid="{00000000-0005-0000-0000-000065020000}"/>
    <cellStyle name="20% - Accent2 12 2" xfId="615" xr:uid="{00000000-0005-0000-0000-000066020000}"/>
    <cellStyle name="20% - Accent2 12 3" xfId="616" xr:uid="{00000000-0005-0000-0000-000067020000}"/>
    <cellStyle name="20% - Accent2 12 4" xfId="617" xr:uid="{00000000-0005-0000-0000-000068020000}"/>
    <cellStyle name="20% - Accent2 12 5" xfId="618" xr:uid="{00000000-0005-0000-0000-000069020000}"/>
    <cellStyle name="20% - Accent2 12 6" xfId="619" xr:uid="{00000000-0005-0000-0000-00006A020000}"/>
    <cellStyle name="20% - Accent2 12 7" xfId="620" xr:uid="{00000000-0005-0000-0000-00006B020000}"/>
    <cellStyle name="20% - Accent2 12 8" xfId="621" xr:uid="{00000000-0005-0000-0000-00006C020000}"/>
    <cellStyle name="20% - Accent2 13" xfId="622" xr:uid="{00000000-0005-0000-0000-00006D020000}"/>
    <cellStyle name="20% - Accent2 13 2" xfId="623" xr:uid="{00000000-0005-0000-0000-00006E020000}"/>
    <cellStyle name="20% - Accent2 13 3" xfId="624" xr:uid="{00000000-0005-0000-0000-00006F020000}"/>
    <cellStyle name="20% - Accent2 13 4" xfId="625" xr:uid="{00000000-0005-0000-0000-000070020000}"/>
    <cellStyle name="20% - Accent2 13 5" xfId="626" xr:uid="{00000000-0005-0000-0000-000071020000}"/>
    <cellStyle name="20% - Accent2 13 6" xfId="627" xr:uid="{00000000-0005-0000-0000-000072020000}"/>
    <cellStyle name="20% - Accent2 13 7" xfId="628" xr:uid="{00000000-0005-0000-0000-000073020000}"/>
    <cellStyle name="20% - Accent2 13 8" xfId="629" xr:uid="{00000000-0005-0000-0000-000074020000}"/>
    <cellStyle name="20% - Accent2 14" xfId="630" xr:uid="{00000000-0005-0000-0000-000075020000}"/>
    <cellStyle name="20% - Accent2 14 2" xfId="631" xr:uid="{00000000-0005-0000-0000-000076020000}"/>
    <cellStyle name="20% - Accent2 14 3" xfId="632" xr:uid="{00000000-0005-0000-0000-000077020000}"/>
    <cellStyle name="20% - Accent2 14 4" xfId="633" xr:uid="{00000000-0005-0000-0000-000078020000}"/>
    <cellStyle name="20% - Accent2 14 5" xfId="634" xr:uid="{00000000-0005-0000-0000-000079020000}"/>
    <cellStyle name="20% - Accent2 14 6" xfId="635" xr:uid="{00000000-0005-0000-0000-00007A020000}"/>
    <cellStyle name="20% - Accent2 14 7" xfId="636" xr:uid="{00000000-0005-0000-0000-00007B020000}"/>
    <cellStyle name="20% - Accent2 14 8" xfId="637" xr:uid="{00000000-0005-0000-0000-00007C020000}"/>
    <cellStyle name="20% - Accent2 15" xfId="638" xr:uid="{00000000-0005-0000-0000-00007D020000}"/>
    <cellStyle name="20% - Accent2 15 2" xfId="639" xr:uid="{00000000-0005-0000-0000-00007E020000}"/>
    <cellStyle name="20% - Accent2 15 3" xfId="640" xr:uid="{00000000-0005-0000-0000-00007F020000}"/>
    <cellStyle name="20% - Accent2 15 4" xfId="641" xr:uid="{00000000-0005-0000-0000-000080020000}"/>
    <cellStyle name="20% - Accent2 15 5" xfId="642" xr:uid="{00000000-0005-0000-0000-000081020000}"/>
    <cellStyle name="20% - Accent2 15 6" xfId="643" xr:uid="{00000000-0005-0000-0000-000082020000}"/>
    <cellStyle name="20% - Accent2 15 7" xfId="644" xr:uid="{00000000-0005-0000-0000-000083020000}"/>
    <cellStyle name="20% - Accent2 15 8" xfId="645" xr:uid="{00000000-0005-0000-0000-000084020000}"/>
    <cellStyle name="20% - Accent2 16" xfId="646" xr:uid="{00000000-0005-0000-0000-000085020000}"/>
    <cellStyle name="20% - Accent2 16 2" xfId="647" xr:uid="{00000000-0005-0000-0000-000086020000}"/>
    <cellStyle name="20% - Accent2 16 3" xfId="648" xr:uid="{00000000-0005-0000-0000-000087020000}"/>
    <cellStyle name="20% - Accent2 16 4" xfId="649" xr:uid="{00000000-0005-0000-0000-000088020000}"/>
    <cellStyle name="20% - Accent2 16 5" xfId="650" xr:uid="{00000000-0005-0000-0000-000089020000}"/>
    <cellStyle name="20% - Accent2 16 6" xfId="651" xr:uid="{00000000-0005-0000-0000-00008A020000}"/>
    <cellStyle name="20% - Accent2 16 7" xfId="652" xr:uid="{00000000-0005-0000-0000-00008B020000}"/>
    <cellStyle name="20% - Accent2 16 8" xfId="653" xr:uid="{00000000-0005-0000-0000-00008C020000}"/>
    <cellStyle name="20% - Accent2 17" xfId="654" xr:uid="{00000000-0005-0000-0000-00008D020000}"/>
    <cellStyle name="20% - Accent2 17 2" xfId="655" xr:uid="{00000000-0005-0000-0000-00008E020000}"/>
    <cellStyle name="20% - Accent2 17 3" xfId="656" xr:uid="{00000000-0005-0000-0000-00008F020000}"/>
    <cellStyle name="20% - Accent2 17 4" xfId="657" xr:uid="{00000000-0005-0000-0000-000090020000}"/>
    <cellStyle name="20% - Accent2 17 5" xfId="658" xr:uid="{00000000-0005-0000-0000-000091020000}"/>
    <cellStyle name="20% - Accent2 17 6" xfId="659" xr:uid="{00000000-0005-0000-0000-000092020000}"/>
    <cellStyle name="20% - Accent2 17 7" xfId="660" xr:uid="{00000000-0005-0000-0000-000093020000}"/>
    <cellStyle name="20% - Accent2 17 8" xfId="661" xr:uid="{00000000-0005-0000-0000-000094020000}"/>
    <cellStyle name="20% - Accent2 18" xfId="662" xr:uid="{00000000-0005-0000-0000-000095020000}"/>
    <cellStyle name="20% - Accent2 18 2" xfId="663" xr:uid="{00000000-0005-0000-0000-000096020000}"/>
    <cellStyle name="20% - Accent2 18 3" xfId="664" xr:uid="{00000000-0005-0000-0000-000097020000}"/>
    <cellStyle name="20% - Accent2 18 4" xfId="665" xr:uid="{00000000-0005-0000-0000-000098020000}"/>
    <cellStyle name="20% - Accent2 18 5" xfId="666" xr:uid="{00000000-0005-0000-0000-000099020000}"/>
    <cellStyle name="20% - Accent2 18 6" xfId="667" xr:uid="{00000000-0005-0000-0000-00009A020000}"/>
    <cellStyle name="20% - Accent2 18 7" xfId="668" xr:uid="{00000000-0005-0000-0000-00009B020000}"/>
    <cellStyle name="20% - Accent2 18 8" xfId="669" xr:uid="{00000000-0005-0000-0000-00009C020000}"/>
    <cellStyle name="20% - Accent2 19" xfId="670" xr:uid="{00000000-0005-0000-0000-00009D020000}"/>
    <cellStyle name="20% - Accent2 19 2" xfId="671" xr:uid="{00000000-0005-0000-0000-00009E020000}"/>
    <cellStyle name="20% - Accent2 19 3" xfId="672" xr:uid="{00000000-0005-0000-0000-00009F020000}"/>
    <cellStyle name="20% - Accent2 19 4" xfId="673" xr:uid="{00000000-0005-0000-0000-0000A0020000}"/>
    <cellStyle name="20% - Accent2 19 5" xfId="674" xr:uid="{00000000-0005-0000-0000-0000A1020000}"/>
    <cellStyle name="20% - Accent2 19 6" xfId="675" xr:uid="{00000000-0005-0000-0000-0000A2020000}"/>
    <cellStyle name="20% - Accent2 19 7" xfId="676" xr:uid="{00000000-0005-0000-0000-0000A3020000}"/>
    <cellStyle name="20% - Accent2 19 8" xfId="677" xr:uid="{00000000-0005-0000-0000-0000A4020000}"/>
    <cellStyle name="20% - Accent2 2" xfId="678" xr:uid="{00000000-0005-0000-0000-0000A5020000}"/>
    <cellStyle name="20% - Accent2 2 2" xfId="679" xr:uid="{00000000-0005-0000-0000-0000A6020000}"/>
    <cellStyle name="20% - Accent2 2 3" xfId="680" xr:uid="{00000000-0005-0000-0000-0000A7020000}"/>
    <cellStyle name="20% - Accent2 2 4" xfId="681" xr:uid="{00000000-0005-0000-0000-0000A8020000}"/>
    <cellStyle name="20% - Accent2 2 5" xfId="682" xr:uid="{00000000-0005-0000-0000-0000A9020000}"/>
    <cellStyle name="20% - Accent2 2 6" xfId="683" xr:uid="{00000000-0005-0000-0000-0000AA020000}"/>
    <cellStyle name="20% - Accent2 2 7" xfId="684" xr:uid="{00000000-0005-0000-0000-0000AB020000}"/>
    <cellStyle name="20% - Accent2 2 8" xfId="685" xr:uid="{00000000-0005-0000-0000-0000AC020000}"/>
    <cellStyle name="20% - Accent2 20" xfId="686" xr:uid="{00000000-0005-0000-0000-0000AD020000}"/>
    <cellStyle name="20% - Accent2 20 2" xfId="687" xr:uid="{00000000-0005-0000-0000-0000AE020000}"/>
    <cellStyle name="20% - Accent2 20 3" xfId="688" xr:uid="{00000000-0005-0000-0000-0000AF020000}"/>
    <cellStyle name="20% - Accent2 20 4" xfId="689" xr:uid="{00000000-0005-0000-0000-0000B0020000}"/>
    <cellStyle name="20% - Accent2 20 5" xfId="690" xr:uid="{00000000-0005-0000-0000-0000B1020000}"/>
    <cellStyle name="20% - Accent2 20 6" xfId="691" xr:uid="{00000000-0005-0000-0000-0000B2020000}"/>
    <cellStyle name="20% - Accent2 20 7" xfId="692" xr:uid="{00000000-0005-0000-0000-0000B3020000}"/>
    <cellStyle name="20% - Accent2 20 8" xfId="693" xr:uid="{00000000-0005-0000-0000-0000B4020000}"/>
    <cellStyle name="20% - Accent2 21" xfId="694" xr:uid="{00000000-0005-0000-0000-0000B5020000}"/>
    <cellStyle name="20% - Accent2 21 2" xfId="695" xr:uid="{00000000-0005-0000-0000-0000B6020000}"/>
    <cellStyle name="20% - Accent2 21 3" xfId="696" xr:uid="{00000000-0005-0000-0000-0000B7020000}"/>
    <cellStyle name="20% - Accent2 21 4" xfId="697" xr:uid="{00000000-0005-0000-0000-0000B8020000}"/>
    <cellStyle name="20% - Accent2 21 5" xfId="698" xr:uid="{00000000-0005-0000-0000-0000B9020000}"/>
    <cellStyle name="20% - Accent2 21 6" xfId="699" xr:uid="{00000000-0005-0000-0000-0000BA020000}"/>
    <cellStyle name="20% - Accent2 21 7" xfId="700" xr:uid="{00000000-0005-0000-0000-0000BB020000}"/>
    <cellStyle name="20% - Accent2 21 8" xfId="701" xr:uid="{00000000-0005-0000-0000-0000BC020000}"/>
    <cellStyle name="20% - Accent2 22" xfId="702" xr:uid="{00000000-0005-0000-0000-0000BD020000}"/>
    <cellStyle name="20% - Accent2 22 2" xfId="703" xr:uid="{00000000-0005-0000-0000-0000BE020000}"/>
    <cellStyle name="20% - Accent2 22 3" xfId="704" xr:uid="{00000000-0005-0000-0000-0000BF020000}"/>
    <cellStyle name="20% - Accent2 22 4" xfId="705" xr:uid="{00000000-0005-0000-0000-0000C0020000}"/>
    <cellStyle name="20% - Accent2 22 5" xfId="706" xr:uid="{00000000-0005-0000-0000-0000C1020000}"/>
    <cellStyle name="20% - Accent2 22 6" xfId="707" xr:uid="{00000000-0005-0000-0000-0000C2020000}"/>
    <cellStyle name="20% - Accent2 22 7" xfId="708" xr:uid="{00000000-0005-0000-0000-0000C3020000}"/>
    <cellStyle name="20% - Accent2 22 8" xfId="709" xr:uid="{00000000-0005-0000-0000-0000C4020000}"/>
    <cellStyle name="20% - Accent2 23" xfId="710" xr:uid="{00000000-0005-0000-0000-0000C5020000}"/>
    <cellStyle name="20% - Accent2 23 2" xfId="711" xr:uid="{00000000-0005-0000-0000-0000C6020000}"/>
    <cellStyle name="20% - Accent2 23 3" xfId="712" xr:uid="{00000000-0005-0000-0000-0000C7020000}"/>
    <cellStyle name="20% - Accent2 23 4" xfId="713" xr:uid="{00000000-0005-0000-0000-0000C8020000}"/>
    <cellStyle name="20% - Accent2 23 5" xfId="714" xr:uid="{00000000-0005-0000-0000-0000C9020000}"/>
    <cellStyle name="20% - Accent2 23 6" xfId="715" xr:uid="{00000000-0005-0000-0000-0000CA020000}"/>
    <cellStyle name="20% - Accent2 23 7" xfId="716" xr:uid="{00000000-0005-0000-0000-0000CB020000}"/>
    <cellStyle name="20% - Accent2 23 8" xfId="717" xr:uid="{00000000-0005-0000-0000-0000CC020000}"/>
    <cellStyle name="20% - Accent2 24" xfId="718" xr:uid="{00000000-0005-0000-0000-0000CD020000}"/>
    <cellStyle name="20% - Accent2 24 2" xfId="719" xr:uid="{00000000-0005-0000-0000-0000CE020000}"/>
    <cellStyle name="20% - Accent2 24 3" xfId="720" xr:uid="{00000000-0005-0000-0000-0000CF020000}"/>
    <cellStyle name="20% - Accent2 24 4" xfId="721" xr:uid="{00000000-0005-0000-0000-0000D0020000}"/>
    <cellStyle name="20% - Accent2 24 5" xfId="722" xr:uid="{00000000-0005-0000-0000-0000D1020000}"/>
    <cellStyle name="20% - Accent2 24 6" xfId="723" xr:uid="{00000000-0005-0000-0000-0000D2020000}"/>
    <cellStyle name="20% - Accent2 24 7" xfId="724" xr:uid="{00000000-0005-0000-0000-0000D3020000}"/>
    <cellStyle name="20% - Accent2 24 8" xfId="725" xr:uid="{00000000-0005-0000-0000-0000D4020000}"/>
    <cellStyle name="20% - Accent2 25" xfId="726" xr:uid="{00000000-0005-0000-0000-0000D5020000}"/>
    <cellStyle name="20% - Accent2 25 2" xfId="727" xr:uid="{00000000-0005-0000-0000-0000D6020000}"/>
    <cellStyle name="20% - Accent2 25 3" xfId="728" xr:uid="{00000000-0005-0000-0000-0000D7020000}"/>
    <cellStyle name="20% - Accent2 25 4" xfId="729" xr:uid="{00000000-0005-0000-0000-0000D8020000}"/>
    <cellStyle name="20% - Accent2 25 5" xfId="730" xr:uid="{00000000-0005-0000-0000-0000D9020000}"/>
    <cellStyle name="20% - Accent2 25 6" xfId="731" xr:uid="{00000000-0005-0000-0000-0000DA020000}"/>
    <cellStyle name="20% - Accent2 25 7" xfId="732" xr:uid="{00000000-0005-0000-0000-0000DB020000}"/>
    <cellStyle name="20% - Accent2 25 8" xfId="733" xr:uid="{00000000-0005-0000-0000-0000DC020000}"/>
    <cellStyle name="20% - Accent2 26" xfId="734" xr:uid="{00000000-0005-0000-0000-0000DD020000}"/>
    <cellStyle name="20% - Accent2 26 2" xfId="735" xr:uid="{00000000-0005-0000-0000-0000DE020000}"/>
    <cellStyle name="20% - Accent2 26 3" xfId="736" xr:uid="{00000000-0005-0000-0000-0000DF020000}"/>
    <cellStyle name="20% - Accent2 26 4" xfId="737" xr:uid="{00000000-0005-0000-0000-0000E0020000}"/>
    <cellStyle name="20% - Accent2 26 5" xfId="738" xr:uid="{00000000-0005-0000-0000-0000E1020000}"/>
    <cellStyle name="20% - Accent2 26 6" xfId="739" xr:uid="{00000000-0005-0000-0000-0000E2020000}"/>
    <cellStyle name="20% - Accent2 26 7" xfId="740" xr:uid="{00000000-0005-0000-0000-0000E3020000}"/>
    <cellStyle name="20% - Accent2 26 8" xfId="741" xr:uid="{00000000-0005-0000-0000-0000E4020000}"/>
    <cellStyle name="20% - Accent2 27" xfId="742" xr:uid="{00000000-0005-0000-0000-0000E5020000}"/>
    <cellStyle name="20% - Accent2 27 2" xfId="743" xr:uid="{00000000-0005-0000-0000-0000E6020000}"/>
    <cellStyle name="20% - Accent2 27 3" xfId="744" xr:uid="{00000000-0005-0000-0000-0000E7020000}"/>
    <cellStyle name="20% - Accent2 27 4" xfId="745" xr:uid="{00000000-0005-0000-0000-0000E8020000}"/>
    <cellStyle name="20% - Accent2 27 5" xfId="746" xr:uid="{00000000-0005-0000-0000-0000E9020000}"/>
    <cellStyle name="20% - Accent2 27 6" xfId="747" xr:uid="{00000000-0005-0000-0000-0000EA020000}"/>
    <cellStyle name="20% - Accent2 27 7" xfId="748" xr:uid="{00000000-0005-0000-0000-0000EB020000}"/>
    <cellStyle name="20% - Accent2 27 8" xfId="749" xr:uid="{00000000-0005-0000-0000-0000EC020000}"/>
    <cellStyle name="20% - Accent2 28" xfId="750" xr:uid="{00000000-0005-0000-0000-0000ED020000}"/>
    <cellStyle name="20% - Accent2 28 2" xfId="751" xr:uid="{00000000-0005-0000-0000-0000EE020000}"/>
    <cellStyle name="20% - Accent2 28 3" xfId="752" xr:uid="{00000000-0005-0000-0000-0000EF020000}"/>
    <cellStyle name="20% - Accent2 28 4" xfId="753" xr:uid="{00000000-0005-0000-0000-0000F0020000}"/>
    <cellStyle name="20% - Accent2 28 5" xfId="754" xr:uid="{00000000-0005-0000-0000-0000F1020000}"/>
    <cellStyle name="20% - Accent2 28 6" xfId="755" xr:uid="{00000000-0005-0000-0000-0000F2020000}"/>
    <cellStyle name="20% - Accent2 28 7" xfId="756" xr:uid="{00000000-0005-0000-0000-0000F3020000}"/>
    <cellStyle name="20% - Accent2 28 8" xfId="757" xr:uid="{00000000-0005-0000-0000-0000F4020000}"/>
    <cellStyle name="20% - Accent2 29" xfId="758" xr:uid="{00000000-0005-0000-0000-0000F5020000}"/>
    <cellStyle name="20% - Accent2 29 2" xfId="759" xr:uid="{00000000-0005-0000-0000-0000F6020000}"/>
    <cellStyle name="20% - Accent2 29 3" xfId="760" xr:uid="{00000000-0005-0000-0000-0000F7020000}"/>
    <cellStyle name="20% - Accent2 29 4" xfId="761" xr:uid="{00000000-0005-0000-0000-0000F8020000}"/>
    <cellStyle name="20% - Accent2 29 5" xfId="762" xr:uid="{00000000-0005-0000-0000-0000F9020000}"/>
    <cellStyle name="20% - Accent2 29 6" xfId="763" xr:uid="{00000000-0005-0000-0000-0000FA020000}"/>
    <cellStyle name="20% - Accent2 29 7" xfId="764" xr:uid="{00000000-0005-0000-0000-0000FB020000}"/>
    <cellStyle name="20% - Accent2 29 8" xfId="765" xr:uid="{00000000-0005-0000-0000-0000FC020000}"/>
    <cellStyle name="20% - Accent2 3" xfId="766" xr:uid="{00000000-0005-0000-0000-0000FD020000}"/>
    <cellStyle name="20% - Accent2 3 2" xfId="767" xr:uid="{00000000-0005-0000-0000-0000FE020000}"/>
    <cellStyle name="20% - Accent2 3 3" xfId="768" xr:uid="{00000000-0005-0000-0000-0000FF020000}"/>
    <cellStyle name="20% - Accent2 3 4" xfId="769" xr:uid="{00000000-0005-0000-0000-000000030000}"/>
    <cellStyle name="20% - Accent2 3 5" xfId="770" xr:uid="{00000000-0005-0000-0000-000001030000}"/>
    <cellStyle name="20% - Accent2 3 6" xfId="771" xr:uid="{00000000-0005-0000-0000-000002030000}"/>
    <cellStyle name="20% - Accent2 3 7" xfId="772" xr:uid="{00000000-0005-0000-0000-000003030000}"/>
    <cellStyle name="20% - Accent2 3 8" xfId="773" xr:uid="{00000000-0005-0000-0000-000004030000}"/>
    <cellStyle name="20% - Accent2 30" xfId="774" xr:uid="{00000000-0005-0000-0000-000005030000}"/>
    <cellStyle name="20% - Accent2 30 2" xfId="775" xr:uid="{00000000-0005-0000-0000-000006030000}"/>
    <cellStyle name="20% - Accent2 30 3" xfId="776" xr:uid="{00000000-0005-0000-0000-000007030000}"/>
    <cellStyle name="20% - Accent2 30 4" xfId="777" xr:uid="{00000000-0005-0000-0000-000008030000}"/>
    <cellStyle name="20% - Accent2 30 5" xfId="778" xr:uid="{00000000-0005-0000-0000-000009030000}"/>
    <cellStyle name="20% - Accent2 30 6" xfId="779" xr:uid="{00000000-0005-0000-0000-00000A030000}"/>
    <cellStyle name="20% - Accent2 30 7" xfId="780" xr:uid="{00000000-0005-0000-0000-00000B030000}"/>
    <cellStyle name="20% - Accent2 30 8" xfId="781" xr:uid="{00000000-0005-0000-0000-00000C030000}"/>
    <cellStyle name="20% - Accent2 31" xfId="782" xr:uid="{00000000-0005-0000-0000-00000D030000}"/>
    <cellStyle name="20% - Accent2 31 2" xfId="783" xr:uid="{00000000-0005-0000-0000-00000E030000}"/>
    <cellStyle name="20% - Accent2 31 3" xfId="784" xr:uid="{00000000-0005-0000-0000-00000F030000}"/>
    <cellStyle name="20% - Accent2 31 4" xfId="785" xr:uid="{00000000-0005-0000-0000-000010030000}"/>
    <cellStyle name="20% - Accent2 31 5" xfId="786" xr:uid="{00000000-0005-0000-0000-000011030000}"/>
    <cellStyle name="20% - Accent2 31 6" xfId="787" xr:uid="{00000000-0005-0000-0000-000012030000}"/>
    <cellStyle name="20% - Accent2 31 7" xfId="788" xr:uid="{00000000-0005-0000-0000-000013030000}"/>
    <cellStyle name="20% - Accent2 31 8" xfId="789" xr:uid="{00000000-0005-0000-0000-000014030000}"/>
    <cellStyle name="20% - Accent2 32" xfId="790" xr:uid="{00000000-0005-0000-0000-000015030000}"/>
    <cellStyle name="20% - Accent2 32 2" xfId="791" xr:uid="{00000000-0005-0000-0000-000016030000}"/>
    <cellStyle name="20% - Accent2 32 3" xfId="792" xr:uid="{00000000-0005-0000-0000-000017030000}"/>
    <cellStyle name="20% - Accent2 32 4" xfId="793" xr:uid="{00000000-0005-0000-0000-000018030000}"/>
    <cellStyle name="20% - Accent2 32 5" xfId="794" xr:uid="{00000000-0005-0000-0000-000019030000}"/>
    <cellStyle name="20% - Accent2 32 6" xfId="795" xr:uid="{00000000-0005-0000-0000-00001A030000}"/>
    <cellStyle name="20% - Accent2 32 7" xfId="796" xr:uid="{00000000-0005-0000-0000-00001B030000}"/>
    <cellStyle name="20% - Accent2 32 8" xfId="797" xr:uid="{00000000-0005-0000-0000-00001C030000}"/>
    <cellStyle name="20% - Accent2 33" xfId="798" xr:uid="{00000000-0005-0000-0000-00001D030000}"/>
    <cellStyle name="20% - Accent2 33 2" xfId="799" xr:uid="{00000000-0005-0000-0000-00001E030000}"/>
    <cellStyle name="20% - Accent2 33 3" xfId="800" xr:uid="{00000000-0005-0000-0000-00001F030000}"/>
    <cellStyle name="20% - Accent2 33 4" xfId="801" xr:uid="{00000000-0005-0000-0000-000020030000}"/>
    <cellStyle name="20% - Accent2 33 5" xfId="802" xr:uid="{00000000-0005-0000-0000-000021030000}"/>
    <cellStyle name="20% - Accent2 33 6" xfId="803" xr:uid="{00000000-0005-0000-0000-000022030000}"/>
    <cellStyle name="20% - Accent2 33 7" xfId="804" xr:uid="{00000000-0005-0000-0000-000023030000}"/>
    <cellStyle name="20% - Accent2 33 8" xfId="805" xr:uid="{00000000-0005-0000-0000-000024030000}"/>
    <cellStyle name="20% - Accent2 34" xfId="806" xr:uid="{00000000-0005-0000-0000-000025030000}"/>
    <cellStyle name="20% - Accent2 34 2" xfId="807" xr:uid="{00000000-0005-0000-0000-000026030000}"/>
    <cellStyle name="20% - Accent2 34 3" xfId="808" xr:uid="{00000000-0005-0000-0000-000027030000}"/>
    <cellStyle name="20% - Accent2 34 4" xfId="809" xr:uid="{00000000-0005-0000-0000-000028030000}"/>
    <cellStyle name="20% - Accent2 34 5" xfId="810" xr:uid="{00000000-0005-0000-0000-000029030000}"/>
    <cellStyle name="20% - Accent2 34 6" xfId="811" xr:uid="{00000000-0005-0000-0000-00002A030000}"/>
    <cellStyle name="20% - Accent2 34 7" xfId="812" xr:uid="{00000000-0005-0000-0000-00002B030000}"/>
    <cellStyle name="20% - Accent2 34 8" xfId="813" xr:uid="{00000000-0005-0000-0000-00002C030000}"/>
    <cellStyle name="20% - Accent2 35" xfId="814" xr:uid="{00000000-0005-0000-0000-00002D030000}"/>
    <cellStyle name="20% - Accent2 35 2" xfId="815" xr:uid="{00000000-0005-0000-0000-00002E030000}"/>
    <cellStyle name="20% - Accent2 35 3" xfId="816" xr:uid="{00000000-0005-0000-0000-00002F030000}"/>
    <cellStyle name="20% - Accent2 35 4" xfId="817" xr:uid="{00000000-0005-0000-0000-000030030000}"/>
    <cellStyle name="20% - Accent2 35 5" xfId="818" xr:uid="{00000000-0005-0000-0000-000031030000}"/>
    <cellStyle name="20% - Accent2 35 6" xfId="819" xr:uid="{00000000-0005-0000-0000-000032030000}"/>
    <cellStyle name="20% - Accent2 35 7" xfId="820" xr:uid="{00000000-0005-0000-0000-000033030000}"/>
    <cellStyle name="20% - Accent2 35 8" xfId="821" xr:uid="{00000000-0005-0000-0000-000034030000}"/>
    <cellStyle name="20% - Accent2 36" xfId="822" xr:uid="{00000000-0005-0000-0000-000035030000}"/>
    <cellStyle name="20% - Accent2 36 2" xfId="823" xr:uid="{00000000-0005-0000-0000-000036030000}"/>
    <cellStyle name="20% - Accent2 36 3" xfId="824" xr:uid="{00000000-0005-0000-0000-000037030000}"/>
    <cellStyle name="20% - Accent2 36 4" xfId="825" xr:uid="{00000000-0005-0000-0000-000038030000}"/>
    <cellStyle name="20% - Accent2 36 5" xfId="826" xr:uid="{00000000-0005-0000-0000-000039030000}"/>
    <cellStyle name="20% - Accent2 36 6" xfId="827" xr:uid="{00000000-0005-0000-0000-00003A030000}"/>
    <cellStyle name="20% - Accent2 36 7" xfId="828" xr:uid="{00000000-0005-0000-0000-00003B030000}"/>
    <cellStyle name="20% - Accent2 36 8" xfId="829" xr:uid="{00000000-0005-0000-0000-00003C030000}"/>
    <cellStyle name="20% - Accent2 37" xfId="830" xr:uid="{00000000-0005-0000-0000-00003D030000}"/>
    <cellStyle name="20% - Accent2 37 2" xfId="831" xr:uid="{00000000-0005-0000-0000-00003E030000}"/>
    <cellStyle name="20% - Accent2 37 3" xfId="832" xr:uid="{00000000-0005-0000-0000-00003F030000}"/>
    <cellStyle name="20% - Accent2 37 4" xfId="833" xr:uid="{00000000-0005-0000-0000-000040030000}"/>
    <cellStyle name="20% - Accent2 37 5" xfId="834" xr:uid="{00000000-0005-0000-0000-000041030000}"/>
    <cellStyle name="20% - Accent2 37 6" xfId="835" xr:uid="{00000000-0005-0000-0000-000042030000}"/>
    <cellStyle name="20% - Accent2 37 7" xfId="836" xr:uid="{00000000-0005-0000-0000-000043030000}"/>
    <cellStyle name="20% - Accent2 37 8" xfId="837" xr:uid="{00000000-0005-0000-0000-000044030000}"/>
    <cellStyle name="20% - Accent2 38" xfId="838" xr:uid="{00000000-0005-0000-0000-000045030000}"/>
    <cellStyle name="20% - Accent2 38 2" xfId="839" xr:uid="{00000000-0005-0000-0000-000046030000}"/>
    <cellStyle name="20% - Accent2 38 3" xfId="840" xr:uid="{00000000-0005-0000-0000-000047030000}"/>
    <cellStyle name="20% - Accent2 38 4" xfId="841" xr:uid="{00000000-0005-0000-0000-000048030000}"/>
    <cellStyle name="20% - Accent2 38 5" xfId="842" xr:uid="{00000000-0005-0000-0000-000049030000}"/>
    <cellStyle name="20% - Accent2 38 6" xfId="843" xr:uid="{00000000-0005-0000-0000-00004A030000}"/>
    <cellStyle name="20% - Accent2 38 7" xfId="844" xr:uid="{00000000-0005-0000-0000-00004B030000}"/>
    <cellStyle name="20% - Accent2 38 8" xfId="845" xr:uid="{00000000-0005-0000-0000-00004C030000}"/>
    <cellStyle name="20% - Accent2 39" xfId="846" xr:uid="{00000000-0005-0000-0000-00004D030000}"/>
    <cellStyle name="20% - Accent2 39 2" xfId="847" xr:uid="{00000000-0005-0000-0000-00004E030000}"/>
    <cellStyle name="20% - Accent2 39 3" xfId="848" xr:uid="{00000000-0005-0000-0000-00004F030000}"/>
    <cellStyle name="20% - Accent2 39 4" xfId="849" xr:uid="{00000000-0005-0000-0000-000050030000}"/>
    <cellStyle name="20% - Accent2 39 5" xfId="850" xr:uid="{00000000-0005-0000-0000-000051030000}"/>
    <cellStyle name="20% - Accent2 39 6" xfId="851" xr:uid="{00000000-0005-0000-0000-000052030000}"/>
    <cellStyle name="20% - Accent2 39 7" xfId="852" xr:uid="{00000000-0005-0000-0000-000053030000}"/>
    <cellStyle name="20% - Accent2 39 8" xfId="853" xr:uid="{00000000-0005-0000-0000-000054030000}"/>
    <cellStyle name="20% - Accent2 4" xfId="854" xr:uid="{00000000-0005-0000-0000-000055030000}"/>
    <cellStyle name="20% - Accent2 4 2" xfId="855" xr:uid="{00000000-0005-0000-0000-000056030000}"/>
    <cellStyle name="20% - Accent2 4 3" xfId="856" xr:uid="{00000000-0005-0000-0000-000057030000}"/>
    <cellStyle name="20% - Accent2 4 4" xfId="857" xr:uid="{00000000-0005-0000-0000-000058030000}"/>
    <cellStyle name="20% - Accent2 4 5" xfId="858" xr:uid="{00000000-0005-0000-0000-000059030000}"/>
    <cellStyle name="20% - Accent2 4 6" xfId="859" xr:uid="{00000000-0005-0000-0000-00005A030000}"/>
    <cellStyle name="20% - Accent2 4 7" xfId="860" xr:uid="{00000000-0005-0000-0000-00005B030000}"/>
    <cellStyle name="20% - Accent2 4 8" xfId="861" xr:uid="{00000000-0005-0000-0000-00005C030000}"/>
    <cellStyle name="20% - Accent2 40" xfId="862" xr:uid="{00000000-0005-0000-0000-00005D030000}"/>
    <cellStyle name="20% - Accent2 40 2" xfId="863" xr:uid="{00000000-0005-0000-0000-00005E030000}"/>
    <cellStyle name="20% - Accent2 40 3" xfId="864" xr:uid="{00000000-0005-0000-0000-00005F030000}"/>
    <cellStyle name="20% - Accent2 40 4" xfId="865" xr:uid="{00000000-0005-0000-0000-000060030000}"/>
    <cellStyle name="20% - Accent2 40 5" xfId="866" xr:uid="{00000000-0005-0000-0000-000061030000}"/>
    <cellStyle name="20% - Accent2 40 6" xfId="867" xr:uid="{00000000-0005-0000-0000-000062030000}"/>
    <cellStyle name="20% - Accent2 40 7" xfId="868" xr:uid="{00000000-0005-0000-0000-000063030000}"/>
    <cellStyle name="20% - Accent2 40 8" xfId="869" xr:uid="{00000000-0005-0000-0000-000064030000}"/>
    <cellStyle name="20% - Accent2 41" xfId="870" xr:uid="{00000000-0005-0000-0000-000065030000}"/>
    <cellStyle name="20% - Accent2 41 2" xfId="871" xr:uid="{00000000-0005-0000-0000-000066030000}"/>
    <cellStyle name="20% - Accent2 41 3" xfId="872" xr:uid="{00000000-0005-0000-0000-000067030000}"/>
    <cellStyle name="20% - Accent2 41 4" xfId="873" xr:uid="{00000000-0005-0000-0000-000068030000}"/>
    <cellStyle name="20% - Accent2 41 5" xfId="874" xr:uid="{00000000-0005-0000-0000-000069030000}"/>
    <cellStyle name="20% - Accent2 41 6" xfId="875" xr:uid="{00000000-0005-0000-0000-00006A030000}"/>
    <cellStyle name="20% - Accent2 41 7" xfId="876" xr:uid="{00000000-0005-0000-0000-00006B030000}"/>
    <cellStyle name="20% - Accent2 41 8" xfId="877" xr:uid="{00000000-0005-0000-0000-00006C030000}"/>
    <cellStyle name="20% - Accent2 42" xfId="878" xr:uid="{00000000-0005-0000-0000-00006D030000}"/>
    <cellStyle name="20% - Accent2 42 2" xfId="879" xr:uid="{00000000-0005-0000-0000-00006E030000}"/>
    <cellStyle name="20% - Accent2 42 3" xfId="880" xr:uid="{00000000-0005-0000-0000-00006F030000}"/>
    <cellStyle name="20% - Accent2 42 4" xfId="881" xr:uid="{00000000-0005-0000-0000-000070030000}"/>
    <cellStyle name="20% - Accent2 42 5" xfId="882" xr:uid="{00000000-0005-0000-0000-000071030000}"/>
    <cellStyle name="20% - Accent2 42 6" xfId="883" xr:uid="{00000000-0005-0000-0000-000072030000}"/>
    <cellStyle name="20% - Accent2 42 7" xfId="884" xr:uid="{00000000-0005-0000-0000-000073030000}"/>
    <cellStyle name="20% - Accent2 42 8" xfId="885" xr:uid="{00000000-0005-0000-0000-000074030000}"/>
    <cellStyle name="20% - Accent2 43" xfId="886" xr:uid="{00000000-0005-0000-0000-000075030000}"/>
    <cellStyle name="20% - Accent2 43 2" xfId="887" xr:uid="{00000000-0005-0000-0000-000076030000}"/>
    <cellStyle name="20% - Accent2 43 3" xfId="888" xr:uid="{00000000-0005-0000-0000-000077030000}"/>
    <cellStyle name="20% - Accent2 43 4" xfId="889" xr:uid="{00000000-0005-0000-0000-000078030000}"/>
    <cellStyle name="20% - Accent2 43 5" xfId="890" xr:uid="{00000000-0005-0000-0000-000079030000}"/>
    <cellStyle name="20% - Accent2 43 6" xfId="891" xr:uid="{00000000-0005-0000-0000-00007A030000}"/>
    <cellStyle name="20% - Accent2 43 7" xfId="892" xr:uid="{00000000-0005-0000-0000-00007B030000}"/>
    <cellStyle name="20% - Accent2 43 8" xfId="893" xr:uid="{00000000-0005-0000-0000-00007C030000}"/>
    <cellStyle name="20% - Accent2 44" xfId="894" xr:uid="{00000000-0005-0000-0000-00007D030000}"/>
    <cellStyle name="20% - Accent2 44 2" xfId="895" xr:uid="{00000000-0005-0000-0000-00007E030000}"/>
    <cellStyle name="20% - Accent2 44 3" xfId="896" xr:uid="{00000000-0005-0000-0000-00007F030000}"/>
    <cellStyle name="20% - Accent2 44 4" xfId="897" xr:uid="{00000000-0005-0000-0000-000080030000}"/>
    <cellStyle name="20% - Accent2 44 5" xfId="898" xr:uid="{00000000-0005-0000-0000-000081030000}"/>
    <cellStyle name="20% - Accent2 44 6" xfId="899" xr:uid="{00000000-0005-0000-0000-000082030000}"/>
    <cellStyle name="20% - Accent2 44 7" xfId="900" xr:uid="{00000000-0005-0000-0000-000083030000}"/>
    <cellStyle name="20% - Accent2 44 8" xfId="901" xr:uid="{00000000-0005-0000-0000-000084030000}"/>
    <cellStyle name="20% - Accent2 45" xfId="902" xr:uid="{00000000-0005-0000-0000-000085030000}"/>
    <cellStyle name="20% - Accent2 45 2" xfId="903" xr:uid="{00000000-0005-0000-0000-000086030000}"/>
    <cellStyle name="20% - Accent2 45 3" xfId="904" xr:uid="{00000000-0005-0000-0000-000087030000}"/>
    <cellStyle name="20% - Accent2 45 4" xfId="905" xr:uid="{00000000-0005-0000-0000-000088030000}"/>
    <cellStyle name="20% - Accent2 45 5" xfId="906" xr:uid="{00000000-0005-0000-0000-000089030000}"/>
    <cellStyle name="20% - Accent2 45 6" xfId="907" xr:uid="{00000000-0005-0000-0000-00008A030000}"/>
    <cellStyle name="20% - Accent2 45 7" xfId="908" xr:uid="{00000000-0005-0000-0000-00008B030000}"/>
    <cellStyle name="20% - Accent2 45 8" xfId="909" xr:uid="{00000000-0005-0000-0000-00008C030000}"/>
    <cellStyle name="20% - Accent2 46" xfId="910" xr:uid="{00000000-0005-0000-0000-00008D030000}"/>
    <cellStyle name="20% - Accent2 46 2" xfId="911" xr:uid="{00000000-0005-0000-0000-00008E030000}"/>
    <cellStyle name="20% - Accent2 46 3" xfId="912" xr:uid="{00000000-0005-0000-0000-00008F030000}"/>
    <cellStyle name="20% - Accent2 46 4" xfId="913" xr:uid="{00000000-0005-0000-0000-000090030000}"/>
    <cellStyle name="20% - Accent2 46 5" xfId="914" xr:uid="{00000000-0005-0000-0000-000091030000}"/>
    <cellStyle name="20% - Accent2 46 6" xfId="915" xr:uid="{00000000-0005-0000-0000-000092030000}"/>
    <cellStyle name="20% - Accent2 46 7" xfId="916" xr:uid="{00000000-0005-0000-0000-000093030000}"/>
    <cellStyle name="20% - Accent2 46 8" xfId="917" xr:uid="{00000000-0005-0000-0000-000094030000}"/>
    <cellStyle name="20% - Accent2 47" xfId="918" xr:uid="{00000000-0005-0000-0000-000095030000}"/>
    <cellStyle name="20% - Accent2 47 2" xfId="919" xr:uid="{00000000-0005-0000-0000-000096030000}"/>
    <cellStyle name="20% - Accent2 47 3" xfId="920" xr:uid="{00000000-0005-0000-0000-000097030000}"/>
    <cellStyle name="20% - Accent2 47 4" xfId="921" xr:uid="{00000000-0005-0000-0000-000098030000}"/>
    <cellStyle name="20% - Accent2 47 5" xfId="922" xr:uid="{00000000-0005-0000-0000-000099030000}"/>
    <cellStyle name="20% - Accent2 47 6" xfId="923" xr:uid="{00000000-0005-0000-0000-00009A030000}"/>
    <cellStyle name="20% - Accent2 47 7" xfId="924" xr:uid="{00000000-0005-0000-0000-00009B030000}"/>
    <cellStyle name="20% - Accent2 47 8" xfId="925" xr:uid="{00000000-0005-0000-0000-00009C030000}"/>
    <cellStyle name="20% - Accent2 48" xfId="926" xr:uid="{00000000-0005-0000-0000-00009D030000}"/>
    <cellStyle name="20% - Accent2 48 2" xfId="927" xr:uid="{00000000-0005-0000-0000-00009E030000}"/>
    <cellStyle name="20% - Accent2 48 3" xfId="928" xr:uid="{00000000-0005-0000-0000-00009F030000}"/>
    <cellStyle name="20% - Accent2 48 4" xfId="929" xr:uid="{00000000-0005-0000-0000-0000A0030000}"/>
    <cellStyle name="20% - Accent2 48 5" xfId="930" xr:uid="{00000000-0005-0000-0000-0000A1030000}"/>
    <cellStyle name="20% - Accent2 48 6" xfId="931" xr:uid="{00000000-0005-0000-0000-0000A2030000}"/>
    <cellStyle name="20% - Accent2 48 7" xfId="932" xr:uid="{00000000-0005-0000-0000-0000A3030000}"/>
    <cellStyle name="20% - Accent2 48 8" xfId="933" xr:uid="{00000000-0005-0000-0000-0000A4030000}"/>
    <cellStyle name="20% - Accent2 49" xfId="934" xr:uid="{00000000-0005-0000-0000-0000A5030000}"/>
    <cellStyle name="20% - Accent2 49 2" xfId="935" xr:uid="{00000000-0005-0000-0000-0000A6030000}"/>
    <cellStyle name="20% - Accent2 49 3" xfId="936" xr:uid="{00000000-0005-0000-0000-0000A7030000}"/>
    <cellStyle name="20% - Accent2 49 4" xfId="937" xr:uid="{00000000-0005-0000-0000-0000A8030000}"/>
    <cellStyle name="20% - Accent2 49 5" xfId="938" xr:uid="{00000000-0005-0000-0000-0000A9030000}"/>
    <cellStyle name="20% - Accent2 49 6" xfId="939" xr:uid="{00000000-0005-0000-0000-0000AA030000}"/>
    <cellStyle name="20% - Accent2 49 7" xfId="940" xr:uid="{00000000-0005-0000-0000-0000AB030000}"/>
    <cellStyle name="20% - Accent2 49 8" xfId="941" xr:uid="{00000000-0005-0000-0000-0000AC030000}"/>
    <cellStyle name="20% - Accent2 5" xfId="942" xr:uid="{00000000-0005-0000-0000-0000AD030000}"/>
    <cellStyle name="20% - Accent2 5 2" xfId="943" xr:uid="{00000000-0005-0000-0000-0000AE030000}"/>
    <cellStyle name="20% - Accent2 5 3" xfId="944" xr:uid="{00000000-0005-0000-0000-0000AF030000}"/>
    <cellStyle name="20% - Accent2 5 4" xfId="945" xr:uid="{00000000-0005-0000-0000-0000B0030000}"/>
    <cellStyle name="20% - Accent2 5 5" xfId="946" xr:uid="{00000000-0005-0000-0000-0000B1030000}"/>
    <cellStyle name="20% - Accent2 5 6" xfId="947" xr:uid="{00000000-0005-0000-0000-0000B2030000}"/>
    <cellStyle name="20% - Accent2 5 7" xfId="948" xr:uid="{00000000-0005-0000-0000-0000B3030000}"/>
    <cellStyle name="20% - Accent2 5 8" xfId="949" xr:uid="{00000000-0005-0000-0000-0000B4030000}"/>
    <cellStyle name="20% - Accent2 50" xfId="950" xr:uid="{00000000-0005-0000-0000-0000B5030000}"/>
    <cellStyle name="20% - Accent2 50 2" xfId="951" xr:uid="{00000000-0005-0000-0000-0000B6030000}"/>
    <cellStyle name="20% - Accent2 50 3" xfId="952" xr:uid="{00000000-0005-0000-0000-0000B7030000}"/>
    <cellStyle name="20% - Accent2 50 4" xfId="953" xr:uid="{00000000-0005-0000-0000-0000B8030000}"/>
    <cellStyle name="20% - Accent2 50 5" xfId="954" xr:uid="{00000000-0005-0000-0000-0000B9030000}"/>
    <cellStyle name="20% - Accent2 50 6" xfId="955" xr:uid="{00000000-0005-0000-0000-0000BA030000}"/>
    <cellStyle name="20% - Accent2 50 7" xfId="956" xr:uid="{00000000-0005-0000-0000-0000BB030000}"/>
    <cellStyle name="20% - Accent2 50 8" xfId="957" xr:uid="{00000000-0005-0000-0000-0000BC030000}"/>
    <cellStyle name="20% - Accent2 51" xfId="958" xr:uid="{00000000-0005-0000-0000-0000BD030000}"/>
    <cellStyle name="20% - Accent2 51 2" xfId="959" xr:uid="{00000000-0005-0000-0000-0000BE030000}"/>
    <cellStyle name="20% - Accent2 51 3" xfId="960" xr:uid="{00000000-0005-0000-0000-0000BF030000}"/>
    <cellStyle name="20% - Accent2 51 4" xfId="961" xr:uid="{00000000-0005-0000-0000-0000C0030000}"/>
    <cellStyle name="20% - Accent2 51 5" xfId="962" xr:uid="{00000000-0005-0000-0000-0000C1030000}"/>
    <cellStyle name="20% - Accent2 51 6" xfId="963" xr:uid="{00000000-0005-0000-0000-0000C2030000}"/>
    <cellStyle name="20% - Accent2 51 7" xfId="964" xr:uid="{00000000-0005-0000-0000-0000C3030000}"/>
    <cellStyle name="20% - Accent2 51 8" xfId="965" xr:uid="{00000000-0005-0000-0000-0000C4030000}"/>
    <cellStyle name="20% - Accent2 52" xfId="966" xr:uid="{00000000-0005-0000-0000-0000C5030000}"/>
    <cellStyle name="20% - Accent2 52 2" xfId="967" xr:uid="{00000000-0005-0000-0000-0000C6030000}"/>
    <cellStyle name="20% - Accent2 52 3" xfId="968" xr:uid="{00000000-0005-0000-0000-0000C7030000}"/>
    <cellStyle name="20% - Accent2 52 4" xfId="969" xr:uid="{00000000-0005-0000-0000-0000C8030000}"/>
    <cellStyle name="20% - Accent2 52 5" xfId="970" xr:uid="{00000000-0005-0000-0000-0000C9030000}"/>
    <cellStyle name="20% - Accent2 52 6" xfId="971" xr:uid="{00000000-0005-0000-0000-0000CA030000}"/>
    <cellStyle name="20% - Accent2 52 7" xfId="972" xr:uid="{00000000-0005-0000-0000-0000CB030000}"/>
    <cellStyle name="20% - Accent2 52 8" xfId="973" xr:uid="{00000000-0005-0000-0000-0000CC030000}"/>
    <cellStyle name="20% - Accent2 53" xfId="974" xr:uid="{00000000-0005-0000-0000-0000CD030000}"/>
    <cellStyle name="20% - Accent2 53 2" xfId="975" xr:uid="{00000000-0005-0000-0000-0000CE030000}"/>
    <cellStyle name="20% - Accent2 53 3" xfId="976" xr:uid="{00000000-0005-0000-0000-0000CF030000}"/>
    <cellStyle name="20% - Accent2 53 4" xfId="977" xr:uid="{00000000-0005-0000-0000-0000D0030000}"/>
    <cellStyle name="20% - Accent2 53 5" xfId="978" xr:uid="{00000000-0005-0000-0000-0000D1030000}"/>
    <cellStyle name="20% - Accent2 53 6" xfId="979" xr:uid="{00000000-0005-0000-0000-0000D2030000}"/>
    <cellStyle name="20% - Accent2 53 7" xfId="980" xr:uid="{00000000-0005-0000-0000-0000D3030000}"/>
    <cellStyle name="20% - Accent2 53 8" xfId="981" xr:uid="{00000000-0005-0000-0000-0000D4030000}"/>
    <cellStyle name="20% - Accent2 54" xfId="982" xr:uid="{00000000-0005-0000-0000-0000D5030000}"/>
    <cellStyle name="20% - Accent2 54 2" xfId="983" xr:uid="{00000000-0005-0000-0000-0000D6030000}"/>
    <cellStyle name="20% - Accent2 54 3" xfId="984" xr:uid="{00000000-0005-0000-0000-0000D7030000}"/>
    <cellStyle name="20% - Accent2 54 4" xfId="985" xr:uid="{00000000-0005-0000-0000-0000D8030000}"/>
    <cellStyle name="20% - Accent2 54 5" xfId="986" xr:uid="{00000000-0005-0000-0000-0000D9030000}"/>
    <cellStyle name="20% - Accent2 54 6" xfId="987" xr:uid="{00000000-0005-0000-0000-0000DA030000}"/>
    <cellStyle name="20% - Accent2 54 7" xfId="988" xr:uid="{00000000-0005-0000-0000-0000DB030000}"/>
    <cellStyle name="20% - Accent2 54 8" xfId="989" xr:uid="{00000000-0005-0000-0000-0000DC030000}"/>
    <cellStyle name="20% - Accent2 55" xfId="990" xr:uid="{00000000-0005-0000-0000-0000DD030000}"/>
    <cellStyle name="20% - Accent2 55 2" xfId="991" xr:uid="{00000000-0005-0000-0000-0000DE030000}"/>
    <cellStyle name="20% - Accent2 55 3" xfId="992" xr:uid="{00000000-0005-0000-0000-0000DF030000}"/>
    <cellStyle name="20% - Accent2 55 4" xfId="993" xr:uid="{00000000-0005-0000-0000-0000E0030000}"/>
    <cellStyle name="20% - Accent2 55 5" xfId="994" xr:uid="{00000000-0005-0000-0000-0000E1030000}"/>
    <cellStyle name="20% - Accent2 55 6" xfId="995" xr:uid="{00000000-0005-0000-0000-0000E2030000}"/>
    <cellStyle name="20% - Accent2 55 7" xfId="996" xr:uid="{00000000-0005-0000-0000-0000E3030000}"/>
    <cellStyle name="20% - Accent2 55 8" xfId="997" xr:uid="{00000000-0005-0000-0000-0000E4030000}"/>
    <cellStyle name="20% - Accent2 56" xfId="998" xr:uid="{00000000-0005-0000-0000-0000E5030000}"/>
    <cellStyle name="20% - Accent2 56 2" xfId="999" xr:uid="{00000000-0005-0000-0000-0000E6030000}"/>
    <cellStyle name="20% - Accent2 56 3" xfId="1000" xr:uid="{00000000-0005-0000-0000-0000E7030000}"/>
    <cellStyle name="20% - Accent2 56 4" xfId="1001" xr:uid="{00000000-0005-0000-0000-0000E8030000}"/>
    <cellStyle name="20% - Accent2 56 5" xfId="1002" xr:uid="{00000000-0005-0000-0000-0000E9030000}"/>
    <cellStyle name="20% - Accent2 56 6" xfId="1003" xr:uid="{00000000-0005-0000-0000-0000EA030000}"/>
    <cellStyle name="20% - Accent2 56 7" xfId="1004" xr:uid="{00000000-0005-0000-0000-0000EB030000}"/>
    <cellStyle name="20% - Accent2 56 8" xfId="1005" xr:uid="{00000000-0005-0000-0000-0000EC030000}"/>
    <cellStyle name="20% - Accent2 57" xfId="1006" xr:uid="{00000000-0005-0000-0000-0000ED030000}"/>
    <cellStyle name="20% - Accent2 57 2" xfId="1007" xr:uid="{00000000-0005-0000-0000-0000EE030000}"/>
    <cellStyle name="20% - Accent2 57 3" xfId="1008" xr:uid="{00000000-0005-0000-0000-0000EF030000}"/>
    <cellStyle name="20% - Accent2 57 4" xfId="1009" xr:uid="{00000000-0005-0000-0000-0000F0030000}"/>
    <cellStyle name="20% - Accent2 57 5" xfId="1010" xr:uid="{00000000-0005-0000-0000-0000F1030000}"/>
    <cellStyle name="20% - Accent2 57 6" xfId="1011" xr:uid="{00000000-0005-0000-0000-0000F2030000}"/>
    <cellStyle name="20% - Accent2 57 7" xfId="1012" xr:uid="{00000000-0005-0000-0000-0000F3030000}"/>
    <cellStyle name="20% - Accent2 57 8" xfId="1013" xr:uid="{00000000-0005-0000-0000-0000F4030000}"/>
    <cellStyle name="20% - Accent2 58" xfId="1014" xr:uid="{00000000-0005-0000-0000-0000F5030000}"/>
    <cellStyle name="20% - Accent2 58 2" xfId="1015" xr:uid="{00000000-0005-0000-0000-0000F6030000}"/>
    <cellStyle name="20% - Accent2 58 3" xfId="1016" xr:uid="{00000000-0005-0000-0000-0000F7030000}"/>
    <cellStyle name="20% - Accent2 58 4" xfId="1017" xr:uid="{00000000-0005-0000-0000-0000F8030000}"/>
    <cellStyle name="20% - Accent2 58 5" xfId="1018" xr:uid="{00000000-0005-0000-0000-0000F9030000}"/>
    <cellStyle name="20% - Accent2 58 6" xfId="1019" xr:uid="{00000000-0005-0000-0000-0000FA030000}"/>
    <cellStyle name="20% - Accent2 58 7" xfId="1020" xr:uid="{00000000-0005-0000-0000-0000FB030000}"/>
    <cellStyle name="20% - Accent2 58 8" xfId="1021" xr:uid="{00000000-0005-0000-0000-0000FC030000}"/>
    <cellStyle name="20% - Accent2 59" xfId="1022" xr:uid="{00000000-0005-0000-0000-0000FD030000}"/>
    <cellStyle name="20% - Accent2 59 2" xfId="1023" xr:uid="{00000000-0005-0000-0000-0000FE030000}"/>
    <cellStyle name="20% - Accent2 59 3" xfId="1024" xr:uid="{00000000-0005-0000-0000-0000FF030000}"/>
    <cellStyle name="20% - Accent2 59 4" xfId="1025" xr:uid="{00000000-0005-0000-0000-000000040000}"/>
    <cellStyle name="20% - Accent2 59 5" xfId="1026" xr:uid="{00000000-0005-0000-0000-000001040000}"/>
    <cellStyle name="20% - Accent2 59 6" xfId="1027" xr:uid="{00000000-0005-0000-0000-000002040000}"/>
    <cellStyle name="20% - Accent2 59 7" xfId="1028" xr:uid="{00000000-0005-0000-0000-000003040000}"/>
    <cellStyle name="20% - Accent2 59 8" xfId="1029" xr:uid="{00000000-0005-0000-0000-000004040000}"/>
    <cellStyle name="20% - Accent2 6" xfId="1030" xr:uid="{00000000-0005-0000-0000-000005040000}"/>
    <cellStyle name="20% - Accent2 6 2" xfId="1031" xr:uid="{00000000-0005-0000-0000-000006040000}"/>
    <cellStyle name="20% - Accent2 6 3" xfId="1032" xr:uid="{00000000-0005-0000-0000-000007040000}"/>
    <cellStyle name="20% - Accent2 6 4" xfId="1033" xr:uid="{00000000-0005-0000-0000-000008040000}"/>
    <cellStyle name="20% - Accent2 6 5" xfId="1034" xr:uid="{00000000-0005-0000-0000-000009040000}"/>
    <cellStyle name="20% - Accent2 6 6" xfId="1035" xr:uid="{00000000-0005-0000-0000-00000A040000}"/>
    <cellStyle name="20% - Accent2 6 7" xfId="1036" xr:uid="{00000000-0005-0000-0000-00000B040000}"/>
    <cellStyle name="20% - Accent2 6 8" xfId="1037" xr:uid="{00000000-0005-0000-0000-00000C040000}"/>
    <cellStyle name="20% - Accent2 60" xfId="1038" xr:uid="{00000000-0005-0000-0000-00000D040000}"/>
    <cellStyle name="20% - Accent2 60 2" xfId="1039" xr:uid="{00000000-0005-0000-0000-00000E040000}"/>
    <cellStyle name="20% - Accent2 60 3" xfId="1040" xr:uid="{00000000-0005-0000-0000-00000F040000}"/>
    <cellStyle name="20% - Accent2 60 4" xfId="1041" xr:uid="{00000000-0005-0000-0000-000010040000}"/>
    <cellStyle name="20% - Accent2 60 5" xfId="1042" xr:uid="{00000000-0005-0000-0000-000011040000}"/>
    <cellStyle name="20% - Accent2 60 6" xfId="1043" xr:uid="{00000000-0005-0000-0000-000012040000}"/>
    <cellStyle name="20% - Accent2 60 7" xfId="1044" xr:uid="{00000000-0005-0000-0000-000013040000}"/>
    <cellStyle name="20% - Accent2 60 8" xfId="1045" xr:uid="{00000000-0005-0000-0000-000014040000}"/>
    <cellStyle name="20% - Accent2 61" xfId="1046" xr:uid="{00000000-0005-0000-0000-000015040000}"/>
    <cellStyle name="20% - Accent2 61 2" xfId="1047" xr:uid="{00000000-0005-0000-0000-000016040000}"/>
    <cellStyle name="20% - Accent2 61 3" xfId="1048" xr:uid="{00000000-0005-0000-0000-000017040000}"/>
    <cellStyle name="20% - Accent2 61 4" xfId="1049" xr:uid="{00000000-0005-0000-0000-000018040000}"/>
    <cellStyle name="20% - Accent2 61 5" xfId="1050" xr:uid="{00000000-0005-0000-0000-000019040000}"/>
    <cellStyle name="20% - Accent2 61 6" xfId="1051" xr:uid="{00000000-0005-0000-0000-00001A040000}"/>
    <cellStyle name="20% - Accent2 61 7" xfId="1052" xr:uid="{00000000-0005-0000-0000-00001B040000}"/>
    <cellStyle name="20% - Accent2 61 8" xfId="1053" xr:uid="{00000000-0005-0000-0000-00001C040000}"/>
    <cellStyle name="20% - Accent2 62" xfId="1054" xr:uid="{00000000-0005-0000-0000-00001D040000}"/>
    <cellStyle name="20% - Accent2 62 2" xfId="1055" xr:uid="{00000000-0005-0000-0000-00001E040000}"/>
    <cellStyle name="20% - Accent2 62 3" xfId="1056" xr:uid="{00000000-0005-0000-0000-00001F040000}"/>
    <cellStyle name="20% - Accent2 62 4" xfId="1057" xr:uid="{00000000-0005-0000-0000-000020040000}"/>
    <cellStyle name="20% - Accent2 62 5" xfId="1058" xr:uid="{00000000-0005-0000-0000-000021040000}"/>
    <cellStyle name="20% - Accent2 62 6" xfId="1059" xr:uid="{00000000-0005-0000-0000-000022040000}"/>
    <cellStyle name="20% - Accent2 62 7" xfId="1060" xr:uid="{00000000-0005-0000-0000-000023040000}"/>
    <cellStyle name="20% - Accent2 62 8" xfId="1061" xr:uid="{00000000-0005-0000-0000-000024040000}"/>
    <cellStyle name="20% - Accent2 63" xfId="1062" xr:uid="{00000000-0005-0000-0000-000025040000}"/>
    <cellStyle name="20% - Accent2 63 2" xfId="1063" xr:uid="{00000000-0005-0000-0000-000026040000}"/>
    <cellStyle name="20% - Accent2 63 3" xfId="1064" xr:uid="{00000000-0005-0000-0000-000027040000}"/>
    <cellStyle name="20% - Accent2 63 4" xfId="1065" xr:uid="{00000000-0005-0000-0000-000028040000}"/>
    <cellStyle name="20% - Accent2 63 5" xfId="1066" xr:uid="{00000000-0005-0000-0000-000029040000}"/>
    <cellStyle name="20% - Accent2 63 6" xfId="1067" xr:uid="{00000000-0005-0000-0000-00002A040000}"/>
    <cellStyle name="20% - Accent2 63 7" xfId="1068" xr:uid="{00000000-0005-0000-0000-00002B040000}"/>
    <cellStyle name="20% - Accent2 63 8" xfId="1069" xr:uid="{00000000-0005-0000-0000-00002C040000}"/>
    <cellStyle name="20% - Accent2 64" xfId="1070" xr:uid="{00000000-0005-0000-0000-00002D040000}"/>
    <cellStyle name="20% - Accent2 64 2" xfId="1071" xr:uid="{00000000-0005-0000-0000-00002E040000}"/>
    <cellStyle name="20% - Accent2 64 3" xfId="1072" xr:uid="{00000000-0005-0000-0000-00002F040000}"/>
    <cellStyle name="20% - Accent2 64 4" xfId="1073" xr:uid="{00000000-0005-0000-0000-000030040000}"/>
    <cellStyle name="20% - Accent2 64 5" xfId="1074" xr:uid="{00000000-0005-0000-0000-000031040000}"/>
    <cellStyle name="20% - Accent2 64 6" xfId="1075" xr:uid="{00000000-0005-0000-0000-000032040000}"/>
    <cellStyle name="20% - Accent2 64 7" xfId="1076" xr:uid="{00000000-0005-0000-0000-000033040000}"/>
    <cellStyle name="20% - Accent2 64 8" xfId="1077" xr:uid="{00000000-0005-0000-0000-000034040000}"/>
    <cellStyle name="20% - Accent2 65" xfId="1078" xr:uid="{00000000-0005-0000-0000-000035040000}"/>
    <cellStyle name="20% - Accent2 65 2" xfId="1079" xr:uid="{00000000-0005-0000-0000-000036040000}"/>
    <cellStyle name="20% - Accent2 65 3" xfId="1080" xr:uid="{00000000-0005-0000-0000-000037040000}"/>
    <cellStyle name="20% - Accent2 65 4" xfId="1081" xr:uid="{00000000-0005-0000-0000-000038040000}"/>
    <cellStyle name="20% - Accent2 65 5" xfId="1082" xr:uid="{00000000-0005-0000-0000-000039040000}"/>
    <cellStyle name="20% - Accent2 65 6" xfId="1083" xr:uid="{00000000-0005-0000-0000-00003A040000}"/>
    <cellStyle name="20% - Accent2 65 7" xfId="1084" xr:uid="{00000000-0005-0000-0000-00003B040000}"/>
    <cellStyle name="20% - Accent2 65 8" xfId="1085" xr:uid="{00000000-0005-0000-0000-00003C040000}"/>
    <cellStyle name="20% - Accent2 66" xfId="1086" xr:uid="{00000000-0005-0000-0000-00003D040000}"/>
    <cellStyle name="20% - Accent2 66 2" xfId="1087" xr:uid="{00000000-0005-0000-0000-00003E040000}"/>
    <cellStyle name="20% - Accent2 66 3" xfId="1088" xr:uid="{00000000-0005-0000-0000-00003F040000}"/>
    <cellStyle name="20% - Accent2 66 4" xfId="1089" xr:uid="{00000000-0005-0000-0000-000040040000}"/>
    <cellStyle name="20% - Accent2 66 5" xfId="1090" xr:uid="{00000000-0005-0000-0000-000041040000}"/>
    <cellStyle name="20% - Accent2 66 6" xfId="1091" xr:uid="{00000000-0005-0000-0000-000042040000}"/>
    <cellStyle name="20% - Accent2 66 7" xfId="1092" xr:uid="{00000000-0005-0000-0000-000043040000}"/>
    <cellStyle name="20% - Accent2 66 8" xfId="1093" xr:uid="{00000000-0005-0000-0000-000044040000}"/>
    <cellStyle name="20% - Accent2 67" xfId="1094" xr:uid="{00000000-0005-0000-0000-000045040000}"/>
    <cellStyle name="20% - Accent2 67 2" xfId="1095" xr:uid="{00000000-0005-0000-0000-000046040000}"/>
    <cellStyle name="20% - Accent2 67 3" xfId="1096" xr:uid="{00000000-0005-0000-0000-000047040000}"/>
    <cellStyle name="20% - Accent2 67 4" xfId="1097" xr:uid="{00000000-0005-0000-0000-000048040000}"/>
    <cellStyle name="20% - Accent2 67 5" xfId="1098" xr:uid="{00000000-0005-0000-0000-000049040000}"/>
    <cellStyle name="20% - Accent2 67 6" xfId="1099" xr:uid="{00000000-0005-0000-0000-00004A040000}"/>
    <cellStyle name="20% - Accent2 67 7" xfId="1100" xr:uid="{00000000-0005-0000-0000-00004B040000}"/>
    <cellStyle name="20% - Accent2 67 8" xfId="1101" xr:uid="{00000000-0005-0000-0000-00004C040000}"/>
    <cellStyle name="20% - Accent2 68" xfId="1102" xr:uid="{00000000-0005-0000-0000-00004D040000}"/>
    <cellStyle name="20% - Accent2 68 2" xfId="1103" xr:uid="{00000000-0005-0000-0000-00004E040000}"/>
    <cellStyle name="20% - Accent2 68 3" xfId="1104" xr:uid="{00000000-0005-0000-0000-00004F040000}"/>
    <cellStyle name="20% - Accent2 68 4" xfId="1105" xr:uid="{00000000-0005-0000-0000-000050040000}"/>
    <cellStyle name="20% - Accent2 68 5" xfId="1106" xr:uid="{00000000-0005-0000-0000-000051040000}"/>
    <cellStyle name="20% - Accent2 68 6" xfId="1107" xr:uid="{00000000-0005-0000-0000-000052040000}"/>
    <cellStyle name="20% - Accent2 68 7" xfId="1108" xr:uid="{00000000-0005-0000-0000-000053040000}"/>
    <cellStyle name="20% - Accent2 68 8" xfId="1109" xr:uid="{00000000-0005-0000-0000-000054040000}"/>
    <cellStyle name="20% - Accent2 69" xfId="1110" xr:uid="{00000000-0005-0000-0000-000055040000}"/>
    <cellStyle name="20% - Accent2 69 2" xfId="1111" xr:uid="{00000000-0005-0000-0000-000056040000}"/>
    <cellStyle name="20% - Accent2 69 3" xfId="1112" xr:uid="{00000000-0005-0000-0000-000057040000}"/>
    <cellStyle name="20% - Accent2 69 4" xfId="1113" xr:uid="{00000000-0005-0000-0000-000058040000}"/>
    <cellStyle name="20% - Accent2 69 5" xfId="1114" xr:uid="{00000000-0005-0000-0000-000059040000}"/>
    <cellStyle name="20% - Accent2 69 6" xfId="1115" xr:uid="{00000000-0005-0000-0000-00005A040000}"/>
    <cellStyle name="20% - Accent2 69 7" xfId="1116" xr:uid="{00000000-0005-0000-0000-00005B040000}"/>
    <cellStyle name="20% - Accent2 69 8" xfId="1117" xr:uid="{00000000-0005-0000-0000-00005C040000}"/>
    <cellStyle name="20% - Accent2 7" xfId="1118" xr:uid="{00000000-0005-0000-0000-00005D040000}"/>
    <cellStyle name="20% - Accent2 7 2" xfId="1119" xr:uid="{00000000-0005-0000-0000-00005E040000}"/>
    <cellStyle name="20% - Accent2 7 3" xfId="1120" xr:uid="{00000000-0005-0000-0000-00005F040000}"/>
    <cellStyle name="20% - Accent2 7 4" xfId="1121" xr:uid="{00000000-0005-0000-0000-000060040000}"/>
    <cellStyle name="20% - Accent2 7 5" xfId="1122" xr:uid="{00000000-0005-0000-0000-000061040000}"/>
    <cellStyle name="20% - Accent2 7 6" xfId="1123" xr:uid="{00000000-0005-0000-0000-000062040000}"/>
    <cellStyle name="20% - Accent2 7 7" xfId="1124" xr:uid="{00000000-0005-0000-0000-000063040000}"/>
    <cellStyle name="20% - Accent2 7 8" xfId="1125" xr:uid="{00000000-0005-0000-0000-000064040000}"/>
    <cellStyle name="20% - Accent2 70" xfId="1126" xr:uid="{00000000-0005-0000-0000-000065040000}"/>
    <cellStyle name="20% - Accent2 70 2" xfId="1127" xr:uid="{00000000-0005-0000-0000-000066040000}"/>
    <cellStyle name="20% - Accent2 70 3" xfId="1128" xr:uid="{00000000-0005-0000-0000-000067040000}"/>
    <cellStyle name="20% - Accent2 70 4" xfId="1129" xr:uid="{00000000-0005-0000-0000-000068040000}"/>
    <cellStyle name="20% - Accent2 70 5" xfId="1130" xr:uid="{00000000-0005-0000-0000-000069040000}"/>
    <cellStyle name="20% - Accent2 70 6" xfId="1131" xr:uid="{00000000-0005-0000-0000-00006A040000}"/>
    <cellStyle name="20% - Accent2 70 7" xfId="1132" xr:uid="{00000000-0005-0000-0000-00006B040000}"/>
    <cellStyle name="20% - Accent2 70 8" xfId="1133" xr:uid="{00000000-0005-0000-0000-00006C040000}"/>
    <cellStyle name="20% - Accent2 71" xfId="1134" xr:uid="{00000000-0005-0000-0000-00006D040000}"/>
    <cellStyle name="20% - Accent2 71 2" xfId="1135" xr:uid="{00000000-0005-0000-0000-00006E040000}"/>
    <cellStyle name="20% - Accent2 71 3" xfId="1136" xr:uid="{00000000-0005-0000-0000-00006F040000}"/>
    <cellStyle name="20% - Accent2 71 4" xfId="1137" xr:uid="{00000000-0005-0000-0000-000070040000}"/>
    <cellStyle name="20% - Accent2 71 5" xfId="1138" xr:uid="{00000000-0005-0000-0000-000071040000}"/>
    <cellStyle name="20% - Accent2 71 6" xfId="1139" xr:uid="{00000000-0005-0000-0000-000072040000}"/>
    <cellStyle name="20% - Accent2 71 7" xfId="1140" xr:uid="{00000000-0005-0000-0000-000073040000}"/>
    <cellStyle name="20% - Accent2 71 8" xfId="1141" xr:uid="{00000000-0005-0000-0000-000074040000}"/>
    <cellStyle name="20% - Accent2 72" xfId="1142" xr:uid="{00000000-0005-0000-0000-000075040000}"/>
    <cellStyle name="20% - Accent2 72 2" xfId="1143" xr:uid="{00000000-0005-0000-0000-000076040000}"/>
    <cellStyle name="20% - Accent2 72 3" xfId="1144" xr:uid="{00000000-0005-0000-0000-000077040000}"/>
    <cellStyle name="20% - Accent2 72 4" xfId="1145" xr:uid="{00000000-0005-0000-0000-000078040000}"/>
    <cellStyle name="20% - Accent2 72 5" xfId="1146" xr:uid="{00000000-0005-0000-0000-000079040000}"/>
    <cellStyle name="20% - Accent2 72 6" xfId="1147" xr:uid="{00000000-0005-0000-0000-00007A040000}"/>
    <cellStyle name="20% - Accent2 72 7" xfId="1148" xr:uid="{00000000-0005-0000-0000-00007B040000}"/>
    <cellStyle name="20% - Accent2 72 8" xfId="1149" xr:uid="{00000000-0005-0000-0000-00007C040000}"/>
    <cellStyle name="20% - Accent2 73" xfId="1150" xr:uid="{00000000-0005-0000-0000-00007D040000}"/>
    <cellStyle name="20% - Accent2 73 2" xfId="1151" xr:uid="{00000000-0005-0000-0000-00007E040000}"/>
    <cellStyle name="20% - Accent2 73 3" xfId="1152" xr:uid="{00000000-0005-0000-0000-00007F040000}"/>
    <cellStyle name="20% - Accent2 73 4" xfId="1153" xr:uid="{00000000-0005-0000-0000-000080040000}"/>
    <cellStyle name="20% - Accent2 73 5" xfId="1154" xr:uid="{00000000-0005-0000-0000-000081040000}"/>
    <cellStyle name="20% - Accent2 73 6" xfId="1155" xr:uid="{00000000-0005-0000-0000-000082040000}"/>
    <cellStyle name="20% - Accent2 73 7" xfId="1156" xr:uid="{00000000-0005-0000-0000-000083040000}"/>
    <cellStyle name="20% - Accent2 73 8" xfId="1157" xr:uid="{00000000-0005-0000-0000-000084040000}"/>
    <cellStyle name="20% - Accent2 74" xfId="1158" xr:uid="{00000000-0005-0000-0000-000085040000}"/>
    <cellStyle name="20% - Accent2 74 2" xfId="1159" xr:uid="{00000000-0005-0000-0000-000086040000}"/>
    <cellStyle name="20% - Accent2 74 3" xfId="1160" xr:uid="{00000000-0005-0000-0000-000087040000}"/>
    <cellStyle name="20% - Accent2 74 4" xfId="1161" xr:uid="{00000000-0005-0000-0000-000088040000}"/>
    <cellStyle name="20% - Accent2 74 5" xfId="1162" xr:uid="{00000000-0005-0000-0000-000089040000}"/>
    <cellStyle name="20% - Accent2 74 6" xfId="1163" xr:uid="{00000000-0005-0000-0000-00008A040000}"/>
    <cellStyle name="20% - Accent2 74 7" xfId="1164" xr:uid="{00000000-0005-0000-0000-00008B040000}"/>
    <cellStyle name="20% - Accent2 74 8" xfId="1165" xr:uid="{00000000-0005-0000-0000-00008C040000}"/>
    <cellStyle name="20% - Accent2 75" xfId="1166" xr:uid="{00000000-0005-0000-0000-00008D040000}"/>
    <cellStyle name="20% - Accent2 75 2" xfId="1167" xr:uid="{00000000-0005-0000-0000-00008E040000}"/>
    <cellStyle name="20% - Accent2 75 3" xfId="1168" xr:uid="{00000000-0005-0000-0000-00008F040000}"/>
    <cellStyle name="20% - Accent2 75 4" xfId="1169" xr:uid="{00000000-0005-0000-0000-000090040000}"/>
    <cellStyle name="20% - Accent2 76" xfId="1170" xr:uid="{00000000-0005-0000-0000-000091040000}"/>
    <cellStyle name="20% - Accent2 77" xfId="1171" xr:uid="{00000000-0005-0000-0000-000092040000}"/>
    <cellStyle name="20% - Accent2 78" xfId="1172" xr:uid="{00000000-0005-0000-0000-000093040000}"/>
    <cellStyle name="20% - Accent2 79" xfId="1173" xr:uid="{00000000-0005-0000-0000-000094040000}"/>
    <cellStyle name="20% - Accent2 8" xfId="1174" xr:uid="{00000000-0005-0000-0000-000095040000}"/>
    <cellStyle name="20% - Accent2 8 2" xfId="1175" xr:uid="{00000000-0005-0000-0000-000096040000}"/>
    <cellStyle name="20% - Accent2 8 3" xfId="1176" xr:uid="{00000000-0005-0000-0000-000097040000}"/>
    <cellStyle name="20% - Accent2 8 4" xfId="1177" xr:uid="{00000000-0005-0000-0000-000098040000}"/>
    <cellStyle name="20% - Accent2 8 5" xfId="1178" xr:uid="{00000000-0005-0000-0000-000099040000}"/>
    <cellStyle name="20% - Accent2 8 6" xfId="1179" xr:uid="{00000000-0005-0000-0000-00009A040000}"/>
    <cellStyle name="20% - Accent2 8 7" xfId="1180" xr:uid="{00000000-0005-0000-0000-00009B040000}"/>
    <cellStyle name="20% - Accent2 8 8" xfId="1181" xr:uid="{00000000-0005-0000-0000-00009C040000}"/>
    <cellStyle name="20% - Accent2 80" xfId="1182" xr:uid="{00000000-0005-0000-0000-00009D040000}"/>
    <cellStyle name="20% - Accent2 80 2" xfId="1183" xr:uid="{00000000-0005-0000-0000-00009E040000}"/>
    <cellStyle name="20% - Accent2 81" xfId="1184" xr:uid="{00000000-0005-0000-0000-00009F040000}"/>
    <cellStyle name="20% - Accent2 9" xfId="1185" xr:uid="{00000000-0005-0000-0000-0000A0040000}"/>
    <cellStyle name="20% - Accent2 9 2" xfId="1186" xr:uid="{00000000-0005-0000-0000-0000A1040000}"/>
    <cellStyle name="20% - Accent2 9 3" xfId="1187" xr:uid="{00000000-0005-0000-0000-0000A2040000}"/>
    <cellStyle name="20% - Accent2 9 4" xfId="1188" xr:uid="{00000000-0005-0000-0000-0000A3040000}"/>
    <cellStyle name="20% - Accent2 9 5" xfId="1189" xr:uid="{00000000-0005-0000-0000-0000A4040000}"/>
    <cellStyle name="20% - Accent2 9 6" xfId="1190" xr:uid="{00000000-0005-0000-0000-0000A5040000}"/>
    <cellStyle name="20% - Accent2 9 7" xfId="1191" xr:uid="{00000000-0005-0000-0000-0000A6040000}"/>
    <cellStyle name="20% - Accent2 9 8" xfId="1192" xr:uid="{00000000-0005-0000-0000-0000A7040000}"/>
    <cellStyle name="20% - Accent3" xfId="1193" builtinId="38" customBuiltin="1"/>
    <cellStyle name="20% - Accent3 10" xfId="1194" xr:uid="{00000000-0005-0000-0000-0000A9040000}"/>
    <cellStyle name="20% - Accent3 10 2" xfId="1195" xr:uid="{00000000-0005-0000-0000-0000AA040000}"/>
    <cellStyle name="20% - Accent3 10 3" xfId="1196" xr:uid="{00000000-0005-0000-0000-0000AB040000}"/>
    <cellStyle name="20% - Accent3 10 4" xfId="1197" xr:uid="{00000000-0005-0000-0000-0000AC040000}"/>
    <cellStyle name="20% - Accent3 10 5" xfId="1198" xr:uid="{00000000-0005-0000-0000-0000AD040000}"/>
    <cellStyle name="20% - Accent3 10 6" xfId="1199" xr:uid="{00000000-0005-0000-0000-0000AE040000}"/>
    <cellStyle name="20% - Accent3 10 7" xfId="1200" xr:uid="{00000000-0005-0000-0000-0000AF040000}"/>
    <cellStyle name="20% - Accent3 10 8" xfId="1201" xr:uid="{00000000-0005-0000-0000-0000B0040000}"/>
    <cellStyle name="20% - Accent3 11" xfId="1202" xr:uid="{00000000-0005-0000-0000-0000B1040000}"/>
    <cellStyle name="20% - Accent3 11 2" xfId="1203" xr:uid="{00000000-0005-0000-0000-0000B2040000}"/>
    <cellStyle name="20% - Accent3 11 3" xfId="1204" xr:uid="{00000000-0005-0000-0000-0000B3040000}"/>
    <cellStyle name="20% - Accent3 11 4" xfId="1205" xr:uid="{00000000-0005-0000-0000-0000B4040000}"/>
    <cellStyle name="20% - Accent3 11 5" xfId="1206" xr:uid="{00000000-0005-0000-0000-0000B5040000}"/>
    <cellStyle name="20% - Accent3 11 6" xfId="1207" xr:uid="{00000000-0005-0000-0000-0000B6040000}"/>
    <cellStyle name="20% - Accent3 11 7" xfId="1208" xr:uid="{00000000-0005-0000-0000-0000B7040000}"/>
    <cellStyle name="20% - Accent3 11 8" xfId="1209" xr:uid="{00000000-0005-0000-0000-0000B8040000}"/>
    <cellStyle name="20% - Accent3 12" xfId="1210" xr:uid="{00000000-0005-0000-0000-0000B9040000}"/>
    <cellStyle name="20% - Accent3 12 2" xfId="1211" xr:uid="{00000000-0005-0000-0000-0000BA040000}"/>
    <cellStyle name="20% - Accent3 12 3" xfId="1212" xr:uid="{00000000-0005-0000-0000-0000BB040000}"/>
    <cellStyle name="20% - Accent3 12 4" xfId="1213" xr:uid="{00000000-0005-0000-0000-0000BC040000}"/>
    <cellStyle name="20% - Accent3 12 5" xfId="1214" xr:uid="{00000000-0005-0000-0000-0000BD040000}"/>
    <cellStyle name="20% - Accent3 12 6" xfId="1215" xr:uid="{00000000-0005-0000-0000-0000BE040000}"/>
    <cellStyle name="20% - Accent3 12 7" xfId="1216" xr:uid="{00000000-0005-0000-0000-0000BF040000}"/>
    <cellStyle name="20% - Accent3 12 8" xfId="1217" xr:uid="{00000000-0005-0000-0000-0000C0040000}"/>
    <cellStyle name="20% - Accent3 13" xfId="1218" xr:uid="{00000000-0005-0000-0000-0000C1040000}"/>
    <cellStyle name="20% - Accent3 13 2" xfId="1219" xr:uid="{00000000-0005-0000-0000-0000C2040000}"/>
    <cellStyle name="20% - Accent3 13 3" xfId="1220" xr:uid="{00000000-0005-0000-0000-0000C3040000}"/>
    <cellStyle name="20% - Accent3 13 4" xfId="1221" xr:uid="{00000000-0005-0000-0000-0000C4040000}"/>
    <cellStyle name="20% - Accent3 13 5" xfId="1222" xr:uid="{00000000-0005-0000-0000-0000C5040000}"/>
    <cellStyle name="20% - Accent3 13 6" xfId="1223" xr:uid="{00000000-0005-0000-0000-0000C6040000}"/>
    <cellStyle name="20% - Accent3 13 7" xfId="1224" xr:uid="{00000000-0005-0000-0000-0000C7040000}"/>
    <cellStyle name="20% - Accent3 13 8" xfId="1225" xr:uid="{00000000-0005-0000-0000-0000C8040000}"/>
    <cellStyle name="20% - Accent3 14" xfId="1226" xr:uid="{00000000-0005-0000-0000-0000C9040000}"/>
    <cellStyle name="20% - Accent3 14 2" xfId="1227" xr:uid="{00000000-0005-0000-0000-0000CA040000}"/>
    <cellStyle name="20% - Accent3 14 3" xfId="1228" xr:uid="{00000000-0005-0000-0000-0000CB040000}"/>
    <cellStyle name="20% - Accent3 14 4" xfId="1229" xr:uid="{00000000-0005-0000-0000-0000CC040000}"/>
    <cellStyle name="20% - Accent3 14 5" xfId="1230" xr:uid="{00000000-0005-0000-0000-0000CD040000}"/>
    <cellStyle name="20% - Accent3 14 6" xfId="1231" xr:uid="{00000000-0005-0000-0000-0000CE040000}"/>
    <cellStyle name="20% - Accent3 14 7" xfId="1232" xr:uid="{00000000-0005-0000-0000-0000CF040000}"/>
    <cellStyle name="20% - Accent3 14 8" xfId="1233" xr:uid="{00000000-0005-0000-0000-0000D0040000}"/>
    <cellStyle name="20% - Accent3 15" xfId="1234" xr:uid="{00000000-0005-0000-0000-0000D1040000}"/>
    <cellStyle name="20% - Accent3 15 2" xfId="1235" xr:uid="{00000000-0005-0000-0000-0000D2040000}"/>
    <cellStyle name="20% - Accent3 15 3" xfId="1236" xr:uid="{00000000-0005-0000-0000-0000D3040000}"/>
    <cellStyle name="20% - Accent3 15 4" xfId="1237" xr:uid="{00000000-0005-0000-0000-0000D4040000}"/>
    <cellStyle name="20% - Accent3 15 5" xfId="1238" xr:uid="{00000000-0005-0000-0000-0000D5040000}"/>
    <cellStyle name="20% - Accent3 15 6" xfId="1239" xr:uid="{00000000-0005-0000-0000-0000D6040000}"/>
    <cellStyle name="20% - Accent3 15 7" xfId="1240" xr:uid="{00000000-0005-0000-0000-0000D7040000}"/>
    <cellStyle name="20% - Accent3 15 8" xfId="1241" xr:uid="{00000000-0005-0000-0000-0000D8040000}"/>
    <cellStyle name="20% - Accent3 16" xfId="1242" xr:uid="{00000000-0005-0000-0000-0000D9040000}"/>
    <cellStyle name="20% - Accent3 16 2" xfId="1243" xr:uid="{00000000-0005-0000-0000-0000DA040000}"/>
    <cellStyle name="20% - Accent3 16 3" xfId="1244" xr:uid="{00000000-0005-0000-0000-0000DB040000}"/>
    <cellStyle name="20% - Accent3 16 4" xfId="1245" xr:uid="{00000000-0005-0000-0000-0000DC040000}"/>
    <cellStyle name="20% - Accent3 16 5" xfId="1246" xr:uid="{00000000-0005-0000-0000-0000DD040000}"/>
    <cellStyle name="20% - Accent3 16 6" xfId="1247" xr:uid="{00000000-0005-0000-0000-0000DE040000}"/>
    <cellStyle name="20% - Accent3 16 7" xfId="1248" xr:uid="{00000000-0005-0000-0000-0000DF040000}"/>
    <cellStyle name="20% - Accent3 16 8" xfId="1249" xr:uid="{00000000-0005-0000-0000-0000E0040000}"/>
    <cellStyle name="20% - Accent3 17" xfId="1250" xr:uid="{00000000-0005-0000-0000-0000E1040000}"/>
    <cellStyle name="20% - Accent3 17 2" xfId="1251" xr:uid="{00000000-0005-0000-0000-0000E2040000}"/>
    <cellStyle name="20% - Accent3 17 3" xfId="1252" xr:uid="{00000000-0005-0000-0000-0000E3040000}"/>
    <cellStyle name="20% - Accent3 17 4" xfId="1253" xr:uid="{00000000-0005-0000-0000-0000E4040000}"/>
    <cellStyle name="20% - Accent3 17 5" xfId="1254" xr:uid="{00000000-0005-0000-0000-0000E5040000}"/>
    <cellStyle name="20% - Accent3 17 6" xfId="1255" xr:uid="{00000000-0005-0000-0000-0000E6040000}"/>
    <cellStyle name="20% - Accent3 17 7" xfId="1256" xr:uid="{00000000-0005-0000-0000-0000E7040000}"/>
    <cellStyle name="20% - Accent3 17 8" xfId="1257" xr:uid="{00000000-0005-0000-0000-0000E8040000}"/>
    <cellStyle name="20% - Accent3 18" xfId="1258" xr:uid="{00000000-0005-0000-0000-0000E9040000}"/>
    <cellStyle name="20% - Accent3 18 2" xfId="1259" xr:uid="{00000000-0005-0000-0000-0000EA040000}"/>
    <cellStyle name="20% - Accent3 18 3" xfId="1260" xr:uid="{00000000-0005-0000-0000-0000EB040000}"/>
    <cellStyle name="20% - Accent3 18 4" xfId="1261" xr:uid="{00000000-0005-0000-0000-0000EC040000}"/>
    <cellStyle name="20% - Accent3 18 5" xfId="1262" xr:uid="{00000000-0005-0000-0000-0000ED040000}"/>
    <cellStyle name="20% - Accent3 18 6" xfId="1263" xr:uid="{00000000-0005-0000-0000-0000EE040000}"/>
    <cellStyle name="20% - Accent3 18 7" xfId="1264" xr:uid="{00000000-0005-0000-0000-0000EF040000}"/>
    <cellStyle name="20% - Accent3 18 8" xfId="1265" xr:uid="{00000000-0005-0000-0000-0000F0040000}"/>
    <cellStyle name="20% - Accent3 19" xfId="1266" xr:uid="{00000000-0005-0000-0000-0000F1040000}"/>
    <cellStyle name="20% - Accent3 19 2" xfId="1267" xr:uid="{00000000-0005-0000-0000-0000F2040000}"/>
    <cellStyle name="20% - Accent3 19 3" xfId="1268" xr:uid="{00000000-0005-0000-0000-0000F3040000}"/>
    <cellStyle name="20% - Accent3 19 4" xfId="1269" xr:uid="{00000000-0005-0000-0000-0000F4040000}"/>
    <cellStyle name="20% - Accent3 19 5" xfId="1270" xr:uid="{00000000-0005-0000-0000-0000F5040000}"/>
    <cellStyle name="20% - Accent3 19 6" xfId="1271" xr:uid="{00000000-0005-0000-0000-0000F6040000}"/>
    <cellStyle name="20% - Accent3 19 7" xfId="1272" xr:uid="{00000000-0005-0000-0000-0000F7040000}"/>
    <cellStyle name="20% - Accent3 19 8" xfId="1273" xr:uid="{00000000-0005-0000-0000-0000F8040000}"/>
    <cellStyle name="20% - Accent3 2" xfId="1274" xr:uid="{00000000-0005-0000-0000-0000F9040000}"/>
    <cellStyle name="20% - Accent3 2 2" xfId="1275" xr:uid="{00000000-0005-0000-0000-0000FA040000}"/>
    <cellStyle name="20% - Accent3 2 3" xfId="1276" xr:uid="{00000000-0005-0000-0000-0000FB040000}"/>
    <cellStyle name="20% - Accent3 2 4" xfId="1277" xr:uid="{00000000-0005-0000-0000-0000FC040000}"/>
    <cellStyle name="20% - Accent3 2 5" xfId="1278" xr:uid="{00000000-0005-0000-0000-0000FD040000}"/>
    <cellStyle name="20% - Accent3 2 6" xfId="1279" xr:uid="{00000000-0005-0000-0000-0000FE040000}"/>
    <cellStyle name="20% - Accent3 2 7" xfId="1280" xr:uid="{00000000-0005-0000-0000-0000FF040000}"/>
    <cellStyle name="20% - Accent3 2 8" xfId="1281" xr:uid="{00000000-0005-0000-0000-000000050000}"/>
    <cellStyle name="20% - Accent3 20" xfId="1282" xr:uid="{00000000-0005-0000-0000-000001050000}"/>
    <cellStyle name="20% - Accent3 20 2" xfId="1283" xr:uid="{00000000-0005-0000-0000-000002050000}"/>
    <cellStyle name="20% - Accent3 20 3" xfId="1284" xr:uid="{00000000-0005-0000-0000-000003050000}"/>
    <cellStyle name="20% - Accent3 20 4" xfId="1285" xr:uid="{00000000-0005-0000-0000-000004050000}"/>
    <cellStyle name="20% - Accent3 20 5" xfId="1286" xr:uid="{00000000-0005-0000-0000-000005050000}"/>
    <cellStyle name="20% - Accent3 20 6" xfId="1287" xr:uid="{00000000-0005-0000-0000-000006050000}"/>
    <cellStyle name="20% - Accent3 20 7" xfId="1288" xr:uid="{00000000-0005-0000-0000-000007050000}"/>
    <cellStyle name="20% - Accent3 20 8" xfId="1289" xr:uid="{00000000-0005-0000-0000-000008050000}"/>
    <cellStyle name="20% - Accent3 21" xfId="1290" xr:uid="{00000000-0005-0000-0000-000009050000}"/>
    <cellStyle name="20% - Accent3 21 2" xfId="1291" xr:uid="{00000000-0005-0000-0000-00000A050000}"/>
    <cellStyle name="20% - Accent3 21 3" xfId="1292" xr:uid="{00000000-0005-0000-0000-00000B050000}"/>
    <cellStyle name="20% - Accent3 21 4" xfId="1293" xr:uid="{00000000-0005-0000-0000-00000C050000}"/>
    <cellStyle name="20% - Accent3 21 5" xfId="1294" xr:uid="{00000000-0005-0000-0000-00000D050000}"/>
    <cellStyle name="20% - Accent3 21 6" xfId="1295" xr:uid="{00000000-0005-0000-0000-00000E050000}"/>
    <cellStyle name="20% - Accent3 21 7" xfId="1296" xr:uid="{00000000-0005-0000-0000-00000F050000}"/>
    <cellStyle name="20% - Accent3 21 8" xfId="1297" xr:uid="{00000000-0005-0000-0000-000010050000}"/>
    <cellStyle name="20% - Accent3 22" xfId="1298" xr:uid="{00000000-0005-0000-0000-000011050000}"/>
    <cellStyle name="20% - Accent3 22 2" xfId="1299" xr:uid="{00000000-0005-0000-0000-000012050000}"/>
    <cellStyle name="20% - Accent3 22 3" xfId="1300" xr:uid="{00000000-0005-0000-0000-000013050000}"/>
    <cellStyle name="20% - Accent3 22 4" xfId="1301" xr:uid="{00000000-0005-0000-0000-000014050000}"/>
    <cellStyle name="20% - Accent3 22 5" xfId="1302" xr:uid="{00000000-0005-0000-0000-000015050000}"/>
    <cellStyle name="20% - Accent3 22 6" xfId="1303" xr:uid="{00000000-0005-0000-0000-000016050000}"/>
    <cellStyle name="20% - Accent3 22 7" xfId="1304" xr:uid="{00000000-0005-0000-0000-000017050000}"/>
    <cellStyle name="20% - Accent3 22 8" xfId="1305" xr:uid="{00000000-0005-0000-0000-000018050000}"/>
    <cellStyle name="20% - Accent3 23" xfId="1306" xr:uid="{00000000-0005-0000-0000-000019050000}"/>
    <cellStyle name="20% - Accent3 23 2" xfId="1307" xr:uid="{00000000-0005-0000-0000-00001A050000}"/>
    <cellStyle name="20% - Accent3 23 3" xfId="1308" xr:uid="{00000000-0005-0000-0000-00001B050000}"/>
    <cellStyle name="20% - Accent3 23 4" xfId="1309" xr:uid="{00000000-0005-0000-0000-00001C050000}"/>
    <cellStyle name="20% - Accent3 23 5" xfId="1310" xr:uid="{00000000-0005-0000-0000-00001D050000}"/>
    <cellStyle name="20% - Accent3 23 6" xfId="1311" xr:uid="{00000000-0005-0000-0000-00001E050000}"/>
    <cellStyle name="20% - Accent3 23 7" xfId="1312" xr:uid="{00000000-0005-0000-0000-00001F050000}"/>
    <cellStyle name="20% - Accent3 23 8" xfId="1313" xr:uid="{00000000-0005-0000-0000-000020050000}"/>
    <cellStyle name="20% - Accent3 24" xfId="1314" xr:uid="{00000000-0005-0000-0000-000021050000}"/>
    <cellStyle name="20% - Accent3 24 2" xfId="1315" xr:uid="{00000000-0005-0000-0000-000022050000}"/>
    <cellStyle name="20% - Accent3 24 3" xfId="1316" xr:uid="{00000000-0005-0000-0000-000023050000}"/>
    <cellStyle name="20% - Accent3 24 4" xfId="1317" xr:uid="{00000000-0005-0000-0000-000024050000}"/>
    <cellStyle name="20% - Accent3 24 5" xfId="1318" xr:uid="{00000000-0005-0000-0000-000025050000}"/>
    <cellStyle name="20% - Accent3 24 6" xfId="1319" xr:uid="{00000000-0005-0000-0000-000026050000}"/>
    <cellStyle name="20% - Accent3 24 7" xfId="1320" xr:uid="{00000000-0005-0000-0000-000027050000}"/>
    <cellStyle name="20% - Accent3 24 8" xfId="1321" xr:uid="{00000000-0005-0000-0000-000028050000}"/>
    <cellStyle name="20% - Accent3 25" xfId="1322" xr:uid="{00000000-0005-0000-0000-000029050000}"/>
    <cellStyle name="20% - Accent3 25 2" xfId="1323" xr:uid="{00000000-0005-0000-0000-00002A050000}"/>
    <cellStyle name="20% - Accent3 25 3" xfId="1324" xr:uid="{00000000-0005-0000-0000-00002B050000}"/>
    <cellStyle name="20% - Accent3 25 4" xfId="1325" xr:uid="{00000000-0005-0000-0000-00002C050000}"/>
    <cellStyle name="20% - Accent3 25 5" xfId="1326" xr:uid="{00000000-0005-0000-0000-00002D050000}"/>
    <cellStyle name="20% - Accent3 25 6" xfId="1327" xr:uid="{00000000-0005-0000-0000-00002E050000}"/>
    <cellStyle name="20% - Accent3 25 7" xfId="1328" xr:uid="{00000000-0005-0000-0000-00002F050000}"/>
    <cellStyle name="20% - Accent3 25 8" xfId="1329" xr:uid="{00000000-0005-0000-0000-000030050000}"/>
    <cellStyle name="20% - Accent3 26" xfId="1330" xr:uid="{00000000-0005-0000-0000-000031050000}"/>
    <cellStyle name="20% - Accent3 26 2" xfId="1331" xr:uid="{00000000-0005-0000-0000-000032050000}"/>
    <cellStyle name="20% - Accent3 26 3" xfId="1332" xr:uid="{00000000-0005-0000-0000-000033050000}"/>
    <cellStyle name="20% - Accent3 26 4" xfId="1333" xr:uid="{00000000-0005-0000-0000-000034050000}"/>
    <cellStyle name="20% - Accent3 26 5" xfId="1334" xr:uid="{00000000-0005-0000-0000-000035050000}"/>
    <cellStyle name="20% - Accent3 26 6" xfId="1335" xr:uid="{00000000-0005-0000-0000-000036050000}"/>
    <cellStyle name="20% - Accent3 26 7" xfId="1336" xr:uid="{00000000-0005-0000-0000-000037050000}"/>
    <cellStyle name="20% - Accent3 26 8" xfId="1337" xr:uid="{00000000-0005-0000-0000-000038050000}"/>
    <cellStyle name="20% - Accent3 27" xfId="1338" xr:uid="{00000000-0005-0000-0000-000039050000}"/>
    <cellStyle name="20% - Accent3 27 2" xfId="1339" xr:uid="{00000000-0005-0000-0000-00003A050000}"/>
    <cellStyle name="20% - Accent3 27 3" xfId="1340" xr:uid="{00000000-0005-0000-0000-00003B050000}"/>
    <cellStyle name="20% - Accent3 27 4" xfId="1341" xr:uid="{00000000-0005-0000-0000-00003C050000}"/>
    <cellStyle name="20% - Accent3 27 5" xfId="1342" xr:uid="{00000000-0005-0000-0000-00003D050000}"/>
    <cellStyle name="20% - Accent3 27 6" xfId="1343" xr:uid="{00000000-0005-0000-0000-00003E050000}"/>
    <cellStyle name="20% - Accent3 27 7" xfId="1344" xr:uid="{00000000-0005-0000-0000-00003F050000}"/>
    <cellStyle name="20% - Accent3 27 8" xfId="1345" xr:uid="{00000000-0005-0000-0000-000040050000}"/>
    <cellStyle name="20% - Accent3 28" xfId="1346" xr:uid="{00000000-0005-0000-0000-000041050000}"/>
    <cellStyle name="20% - Accent3 28 2" xfId="1347" xr:uid="{00000000-0005-0000-0000-000042050000}"/>
    <cellStyle name="20% - Accent3 28 3" xfId="1348" xr:uid="{00000000-0005-0000-0000-000043050000}"/>
    <cellStyle name="20% - Accent3 28 4" xfId="1349" xr:uid="{00000000-0005-0000-0000-000044050000}"/>
    <cellStyle name="20% - Accent3 28 5" xfId="1350" xr:uid="{00000000-0005-0000-0000-000045050000}"/>
    <cellStyle name="20% - Accent3 28 6" xfId="1351" xr:uid="{00000000-0005-0000-0000-000046050000}"/>
    <cellStyle name="20% - Accent3 28 7" xfId="1352" xr:uid="{00000000-0005-0000-0000-000047050000}"/>
    <cellStyle name="20% - Accent3 28 8" xfId="1353" xr:uid="{00000000-0005-0000-0000-000048050000}"/>
    <cellStyle name="20% - Accent3 29" xfId="1354" xr:uid="{00000000-0005-0000-0000-000049050000}"/>
    <cellStyle name="20% - Accent3 29 2" xfId="1355" xr:uid="{00000000-0005-0000-0000-00004A050000}"/>
    <cellStyle name="20% - Accent3 29 3" xfId="1356" xr:uid="{00000000-0005-0000-0000-00004B050000}"/>
    <cellStyle name="20% - Accent3 29 4" xfId="1357" xr:uid="{00000000-0005-0000-0000-00004C050000}"/>
    <cellStyle name="20% - Accent3 29 5" xfId="1358" xr:uid="{00000000-0005-0000-0000-00004D050000}"/>
    <cellStyle name="20% - Accent3 29 6" xfId="1359" xr:uid="{00000000-0005-0000-0000-00004E050000}"/>
    <cellStyle name="20% - Accent3 29 7" xfId="1360" xr:uid="{00000000-0005-0000-0000-00004F050000}"/>
    <cellStyle name="20% - Accent3 29 8" xfId="1361" xr:uid="{00000000-0005-0000-0000-000050050000}"/>
    <cellStyle name="20% - Accent3 3" xfId="1362" xr:uid="{00000000-0005-0000-0000-000051050000}"/>
    <cellStyle name="20% - Accent3 3 2" xfId="1363" xr:uid="{00000000-0005-0000-0000-000052050000}"/>
    <cellStyle name="20% - Accent3 3 3" xfId="1364" xr:uid="{00000000-0005-0000-0000-000053050000}"/>
    <cellStyle name="20% - Accent3 3 4" xfId="1365" xr:uid="{00000000-0005-0000-0000-000054050000}"/>
    <cellStyle name="20% - Accent3 3 5" xfId="1366" xr:uid="{00000000-0005-0000-0000-000055050000}"/>
    <cellStyle name="20% - Accent3 3 6" xfId="1367" xr:uid="{00000000-0005-0000-0000-000056050000}"/>
    <cellStyle name="20% - Accent3 3 7" xfId="1368" xr:uid="{00000000-0005-0000-0000-000057050000}"/>
    <cellStyle name="20% - Accent3 3 8" xfId="1369" xr:uid="{00000000-0005-0000-0000-000058050000}"/>
    <cellStyle name="20% - Accent3 30" xfId="1370" xr:uid="{00000000-0005-0000-0000-000059050000}"/>
    <cellStyle name="20% - Accent3 30 2" xfId="1371" xr:uid="{00000000-0005-0000-0000-00005A050000}"/>
    <cellStyle name="20% - Accent3 30 3" xfId="1372" xr:uid="{00000000-0005-0000-0000-00005B050000}"/>
    <cellStyle name="20% - Accent3 30 4" xfId="1373" xr:uid="{00000000-0005-0000-0000-00005C050000}"/>
    <cellStyle name="20% - Accent3 30 5" xfId="1374" xr:uid="{00000000-0005-0000-0000-00005D050000}"/>
    <cellStyle name="20% - Accent3 30 6" xfId="1375" xr:uid="{00000000-0005-0000-0000-00005E050000}"/>
    <cellStyle name="20% - Accent3 30 7" xfId="1376" xr:uid="{00000000-0005-0000-0000-00005F050000}"/>
    <cellStyle name="20% - Accent3 30 8" xfId="1377" xr:uid="{00000000-0005-0000-0000-000060050000}"/>
    <cellStyle name="20% - Accent3 31" xfId="1378" xr:uid="{00000000-0005-0000-0000-000061050000}"/>
    <cellStyle name="20% - Accent3 31 2" xfId="1379" xr:uid="{00000000-0005-0000-0000-000062050000}"/>
    <cellStyle name="20% - Accent3 31 3" xfId="1380" xr:uid="{00000000-0005-0000-0000-000063050000}"/>
    <cellStyle name="20% - Accent3 31 4" xfId="1381" xr:uid="{00000000-0005-0000-0000-000064050000}"/>
    <cellStyle name="20% - Accent3 31 5" xfId="1382" xr:uid="{00000000-0005-0000-0000-000065050000}"/>
    <cellStyle name="20% - Accent3 31 6" xfId="1383" xr:uid="{00000000-0005-0000-0000-000066050000}"/>
    <cellStyle name="20% - Accent3 31 7" xfId="1384" xr:uid="{00000000-0005-0000-0000-000067050000}"/>
    <cellStyle name="20% - Accent3 31 8" xfId="1385" xr:uid="{00000000-0005-0000-0000-000068050000}"/>
    <cellStyle name="20% - Accent3 32" xfId="1386" xr:uid="{00000000-0005-0000-0000-000069050000}"/>
    <cellStyle name="20% - Accent3 32 2" xfId="1387" xr:uid="{00000000-0005-0000-0000-00006A050000}"/>
    <cellStyle name="20% - Accent3 32 3" xfId="1388" xr:uid="{00000000-0005-0000-0000-00006B050000}"/>
    <cellStyle name="20% - Accent3 32 4" xfId="1389" xr:uid="{00000000-0005-0000-0000-00006C050000}"/>
    <cellStyle name="20% - Accent3 32 5" xfId="1390" xr:uid="{00000000-0005-0000-0000-00006D050000}"/>
    <cellStyle name="20% - Accent3 32 6" xfId="1391" xr:uid="{00000000-0005-0000-0000-00006E050000}"/>
    <cellStyle name="20% - Accent3 32 7" xfId="1392" xr:uid="{00000000-0005-0000-0000-00006F050000}"/>
    <cellStyle name="20% - Accent3 32 8" xfId="1393" xr:uid="{00000000-0005-0000-0000-000070050000}"/>
    <cellStyle name="20% - Accent3 33" xfId="1394" xr:uid="{00000000-0005-0000-0000-000071050000}"/>
    <cellStyle name="20% - Accent3 33 2" xfId="1395" xr:uid="{00000000-0005-0000-0000-000072050000}"/>
    <cellStyle name="20% - Accent3 33 3" xfId="1396" xr:uid="{00000000-0005-0000-0000-000073050000}"/>
    <cellStyle name="20% - Accent3 33 4" xfId="1397" xr:uid="{00000000-0005-0000-0000-000074050000}"/>
    <cellStyle name="20% - Accent3 33 5" xfId="1398" xr:uid="{00000000-0005-0000-0000-000075050000}"/>
    <cellStyle name="20% - Accent3 33 6" xfId="1399" xr:uid="{00000000-0005-0000-0000-000076050000}"/>
    <cellStyle name="20% - Accent3 33 7" xfId="1400" xr:uid="{00000000-0005-0000-0000-000077050000}"/>
    <cellStyle name="20% - Accent3 33 8" xfId="1401" xr:uid="{00000000-0005-0000-0000-000078050000}"/>
    <cellStyle name="20% - Accent3 34" xfId="1402" xr:uid="{00000000-0005-0000-0000-000079050000}"/>
    <cellStyle name="20% - Accent3 34 2" xfId="1403" xr:uid="{00000000-0005-0000-0000-00007A050000}"/>
    <cellStyle name="20% - Accent3 34 3" xfId="1404" xr:uid="{00000000-0005-0000-0000-00007B050000}"/>
    <cellStyle name="20% - Accent3 34 4" xfId="1405" xr:uid="{00000000-0005-0000-0000-00007C050000}"/>
    <cellStyle name="20% - Accent3 34 5" xfId="1406" xr:uid="{00000000-0005-0000-0000-00007D050000}"/>
    <cellStyle name="20% - Accent3 34 6" xfId="1407" xr:uid="{00000000-0005-0000-0000-00007E050000}"/>
    <cellStyle name="20% - Accent3 34 7" xfId="1408" xr:uid="{00000000-0005-0000-0000-00007F050000}"/>
    <cellStyle name="20% - Accent3 34 8" xfId="1409" xr:uid="{00000000-0005-0000-0000-000080050000}"/>
    <cellStyle name="20% - Accent3 35" xfId="1410" xr:uid="{00000000-0005-0000-0000-000081050000}"/>
    <cellStyle name="20% - Accent3 35 2" xfId="1411" xr:uid="{00000000-0005-0000-0000-000082050000}"/>
    <cellStyle name="20% - Accent3 35 3" xfId="1412" xr:uid="{00000000-0005-0000-0000-000083050000}"/>
    <cellStyle name="20% - Accent3 35 4" xfId="1413" xr:uid="{00000000-0005-0000-0000-000084050000}"/>
    <cellStyle name="20% - Accent3 35 5" xfId="1414" xr:uid="{00000000-0005-0000-0000-000085050000}"/>
    <cellStyle name="20% - Accent3 35 6" xfId="1415" xr:uid="{00000000-0005-0000-0000-000086050000}"/>
    <cellStyle name="20% - Accent3 35 7" xfId="1416" xr:uid="{00000000-0005-0000-0000-000087050000}"/>
    <cellStyle name="20% - Accent3 35 8" xfId="1417" xr:uid="{00000000-0005-0000-0000-000088050000}"/>
    <cellStyle name="20% - Accent3 36" xfId="1418" xr:uid="{00000000-0005-0000-0000-000089050000}"/>
    <cellStyle name="20% - Accent3 36 2" xfId="1419" xr:uid="{00000000-0005-0000-0000-00008A050000}"/>
    <cellStyle name="20% - Accent3 36 3" xfId="1420" xr:uid="{00000000-0005-0000-0000-00008B050000}"/>
    <cellStyle name="20% - Accent3 36 4" xfId="1421" xr:uid="{00000000-0005-0000-0000-00008C050000}"/>
    <cellStyle name="20% - Accent3 36 5" xfId="1422" xr:uid="{00000000-0005-0000-0000-00008D050000}"/>
    <cellStyle name="20% - Accent3 36 6" xfId="1423" xr:uid="{00000000-0005-0000-0000-00008E050000}"/>
    <cellStyle name="20% - Accent3 36 7" xfId="1424" xr:uid="{00000000-0005-0000-0000-00008F050000}"/>
    <cellStyle name="20% - Accent3 36 8" xfId="1425" xr:uid="{00000000-0005-0000-0000-000090050000}"/>
    <cellStyle name="20% - Accent3 37" xfId="1426" xr:uid="{00000000-0005-0000-0000-000091050000}"/>
    <cellStyle name="20% - Accent3 37 2" xfId="1427" xr:uid="{00000000-0005-0000-0000-000092050000}"/>
    <cellStyle name="20% - Accent3 37 3" xfId="1428" xr:uid="{00000000-0005-0000-0000-000093050000}"/>
    <cellStyle name="20% - Accent3 37 4" xfId="1429" xr:uid="{00000000-0005-0000-0000-000094050000}"/>
    <cellStyle name="20% - Accent3 37 5" xfId="1430" xr:uid="{00000000-0005-0000-0000-000095050000}"/>
    <cellStyle name="20% - Accent3 37 6" xfId="1431" xr:uid="{00000000-0005-0000-0000-000096050000}"/>
    <cellStyle name="20% - Accent3 37 7" xfId="1432" xr:uid="{00000000-0005-0000-0000-000097050000}"/>
    <cellStyle name="20% - Accent3 37 8" xfId="1433" xr:uid="{00000000-0005-0000-0000-000098050000}"/>
    <cellStyle name="20% - Accent3 38" xfId="1434" xr:uid="{00000000-0005-0000-0000-000099050000}"/>
    <cellStyle name="20% - Accent3 38 2" xfId="1435" xr:uid="{00000000-0005-0000-0000-00009A050000}"/>
    <cellStyle name="20% - Accent3 38 3" xfId="1436" xr:uid="{00000000-0005-0000-0000-00009B050000}"/>
    <cellStyle name="20% - Accent3 38 4" xfId="1437" xr:uid="{00000000-0005-0000-0000-00009C050000}"/>
    <cellStyle name="20% - Accent3 38 5" xfId="1438" xr:uid="{00000000-0005-0000-0000-00009D050000}"/>
    <cellStyle name="20% - Accent3 38 6" xfId="1439" xr:uid="{00000000-0005-0000-0000-00009E050000}"/>
    <cellStyle name="20% - Accent3 38 7" xfId="1440" xr:uid="{00000000-0005-0000-0000-00009F050000}"/>
    <cellStyle name="20% - Accent3 38 8" xfId="1441" xr:uid="{00000000-0005-0000-0000-0000A0050000}"/>
    <cellStyle name="20% - Accent3 39" xfId="1442" xr:uid="{00000000-0005-0000-0000-0000A1050000}"/>
    <cellStyle name="20% - Accent3 39 2" xfId="1443" xr:uid="{00000000-0005-0000-0000-0000A2050000}"/>
    <cellStyle name="20% - Accent3 39 3" xfId="1444" xr:uid="{00000000-0005-0000-0000-0000A3050000}"/>
    <cellStyle name="20% - Accent3 39 4" xfId="1445" xr:uid="{00000000-0005-0000-0000-0000A4050000}"/>
    <cellStyle name="20% - Accent3 39 5" xfId="1446" xr:uid="{00000000-0005-0000-0000-0000A5050000}"/>
    <cellStyle name="20% - Accent3 39 6" xfId="1447" xr:uid="{00000000-0005-0000-0000-0000A6050000}"/>
    <cellStyle name="20% - Accent3 39 7" xfId="1448" xr:uid="{00000000-0005-0000-0000-0000A7050000}"/>
    <cellStyle name="20% - Accent3 39 8" xfId="1449" xr:uid="{00000000-0005-0000-0000-0000A8050000}"/>
    <cellStyle name="20% - Accent3 4" xfId="1450" xr:uid="{00000000-0005-0000-0000-0000A9050000}"/>
    <cellStyle name="20% - Accent3 4 2" xfId="1451" xr:uid="{00000000-0005-0000-0000-0000AA050000}"/>
    <cellStyle name="20% - Accent3 4 3" xfId="1452" xr:uid="{00000000-0005-0000-0000-0000AB050000}"/>
    <cellStyle name="20% - Accent3 4 4" xfId="1453" xr:uid="{00000000-0005-0000-0000-0000AC050000}"/>
    <cellStyle name="20% - Accent3 4 5" xfId="1454" xr:uid="{00000000-0005-0000-0000-0000AD050000}"/>
    <cellStyle name="20% - Accent3 4 6" xfId="1455" xr:uid="{00000000-0005-0000-0000-0000AE050000}"/>
    <cellStyle name="20% - Accent3 4 7" xfId="1456" xr:uid="{00000000-0005-0000-0000-0000AF050000}"/>
    <cellStyle name="20% - Accent3 4 8" xfId="1457" xr:uid="{00000000-0005-0000-0000-0000B0050000}"/>
    <cellStyle name="20% - Accent3 40" xfId="1458" xr:uid="{00000000-0005-0000-0000-0000B1050000}"/>
    <cellStyle name="20% - Accent3 40 2" xfId="1459" xr:uid="{00000000-0005-0000-0000-0000B2050000}"/>
    <cellStyle name="20% - Accent3 40 3" xfId="1460" xr:uid="{00000000-0005-0000-0000-0000B3050000}"/>
    <cellStyle name="20% - Accent3 40 4" xfId="1461" xr:uid="{00000000-0005-0000-0000-0000B4050000}"/>
    <cellStyle name="20% - Accent3 40 5" xfId="1462" xr:uid="{00000000-0005-0000-0000-0000B5050000}"/>
    <cellStyle name="20% - Accent3 40 6" xfId="1463" xr:uid="{00000000-0005-0000-0000-0000B6050000}"/>
    <cellStyle name="20% - Accent3 40 7" xfId="1464" xr:uid="{00000000-0005-0000-0000-0000B7050000}"/>
    <cellStyle name="20% - Accent3 40 8" xfId="1465" xr:uid="{00000000-0005-0000-0000-0000B8050000}"/>
    <cellStyle name="20% - Accent3 41" xfId="1466" xr:uid="{00000000-0005-0000-0000-0000B9050000}"/>
    <cellStyle name="20% - Accent3 41 2" xfId="1467" xr:uid="{00000000-0005-0000-0000-0000BA050000}"/>
    <cellStyle name="20% - Accent3 41 3" xfId="1468" xr:uid="{00000000-0005-0000-0000-0000BB050000}"/>
    <cellStyle name="20% - Accent3 41 4" xfId="1469" xr:uid="{00000000-0005-0000-0000-0000BC050000}"/>
    <cellStyle name="20% - Accent3 41 5" xfId="1470" xr:uid="{00000000-0005-0000-0000-0000BD050000}"/>
    <cellStyle name="20% - Accent3 41 6" xfId="1471" xr:uid="{00000000-0005-0000-0000-0000BE050000}"/>
    <cellStyle name="20% - Accent3 41 7" xfId="1472" xr:uid="{00000000-0005-0000-0000-0000BF050000}"/>
    <cellStyle name="20% - Accent3 41 8" xfId="1473" xr:uid="{00000000-0005-0000-0000-0000C0050000}"/>
    <cellStyle name="20% - Accent3 42" xfId="1474" xr:uid="{00000000-0005-0000-0000-0000C1050000}"/>
    <cellStyle name="20% - Accent3 42 2" xfId="1475" xr:uid="{00000000-0005-0000-0000-0000C2050000}"/>
    <cellStyle name="20% - Accent3 42 3" xfId="1476" xr:uid="{00000000-0005-0000-0000-0000C3050000}"/>
    <cellStyle name="20% - Accent3 42 4" xfId="1477" xr:uid="{00000000-0005-0000-0000-0000C4050000}"/>
    <cellStyle name="20% - Accent3 42 5" xfId="1478" xr:uid="{00000000-0005-0000-0000-0000C5050000}"/>
    <cellStyle name="20% - Accent3 42 6" xfId="1479" xr:uid="{00000000-0005-0000-0000-0000C6050000}"/>
    <cellStyle name="20% - Accent3 42 7" xfId="1480" xr:uid="{00000000-0005-0000-0000-0000C7050000}"/>
    <cellStyle name="20% - Accent3 42 8" xfId="1481" xr:uid="{00000000-0005-0000-0000-0000C8050000}"/>
    <cellStyle name="20% - Accent3 43" xfId="1482" xr:uid="{00000000-0005-0000-0000-0000C9050000}"/>
    <cellStyle name="20% - Accent3 43 2" xfId="1483" xr:uid="{00000000-0005-0000-0000-0000CA050000}"/>
    <cellStyle name="20% - Accent3 43 3" xfId="1484" xr:uid="{00000000-0005-0000-0000-0000CB050000}"/>
    <cellStyle name="20% - Accent3 43 4" xfId="1485" xr:uid="{00000000-0005-0000-0000-0000CC050000}"/>
    <cellStyle name="20% - Accent3 43 5" xfId="1486" xr:uid="{00000000-0005-0000-0000-0000CD050000}"/>
    <cellStyle name="20% - Accent3 43 6" xfId="1487" xr:uid="{00000000-0005-0000-0000-0000CE050000}"/>
    <cellStyle name="20% - Accent3 43 7" xfId="1488" xr:uid="{00000000-0005-0000-0000-0000CF050000}"/>
    <cellStyle name="20% - Accent3 43 8" xfId="1489" xr:uid="{00000000-0005-0000-0000-0000D0050000}"/>
    <cellStyle name="20% - Accent3 44" xfId="1490" xr:uid="{00000000-0005-0000-0000-0000D1050000}"/>
    <cellStyle name="20% - Accent3 44 2" xfId="1491" xr:uid="{00000000-0005-0000-0000-0000D2050000}"/>
    <cellStyle name="20% - Accent3 44 3" xfId="1492" xr:uid="{00000000-0005-0000-0000-0000D3050000}"/>
    <cellStyle name="20% - Accent3 44 4" xfId="1493" xr:uid="{00000000-0005-0000-0000-0000D4050000}"/>
    <cellStyle name="20% - Accent3 44 5" xfId="1494" xr:uid="{00000000-0005-0000-0000-0000D5050000}"/>
    <cellStyle name="20% - Accent3 44 6" xfId="1495" xr:uid="{00000000-0005-0000-0000-0000D6050000}"/>
    <cellStyle name="20% - Accent3 44 7" xfId="1496" xr:uid="{00000000-0005-0000-0000-0000D7050000}"/>
    <cellStyle name="20% - Accent3 44 8" xfId="1497" xr:uid="{00000000-0005-0000-0000-0000D8050000}"/>
    <cellStyle name="20% - Accent3 45" xfId="1498" xr:uid="{00000000-0005-0000-0000-0000D9050000}"/>
    <cellStyle name="20% - Accent3 45 2" xfId="1499" xr:uid="{00000000-0005-0000-0000-0000DA050000}"/>
    <cellStyle name="20% - Accent3 45 3" xfId="1500" xr:uid="{00000000-0005-0000-0000-0000DB050000}"/>
    <cellStyle name="20% - Accent3 45 4" xfId="1501" xr:uid="{00000000-0005-0000-0000-0000DC050000}"/>
    <cellStyle name="20% - Accent3 45 5" xfId="1502" xr:uid="{00000000-0005-0000-0000-0000DD050000}"/>
    <cellStyle name="20% - Accent3 45 6" xfId="1503" xr:uid="{00000000-0005-0000-0000-0000DE050000}"/>
    <cellStyle name="20% - Accent3 45 7" xfId="1504" xr:uid="{00000000-0005-0000-0000-0000DF050000}"/>
    <cellStyle name="20% - Accent3 45 8" xfId="1505" xr:uid="{00000000-0005-0000-0000-0000E0050000}"/>
    <cellStyle name="20% - Accent3 46" xfId="1506" xr:uid="{00000000-0005-0000-0000-0000E1050000}"/>
    <cellStyle name="20% - Accent3 46 2" xfId="1507" xr:uid="{00000000-0005-0000-0000-0000E2050000}"/>
    <cellStyle name="20% - Accent3 46 3" xfId="1508" xr:uid="{00000000-0005-0000-0000-0000E3050000}"/>
    <cellStyle name="20% - Accent3 46 4" xfId="1509" xr:uid="{00000000-0005-0000-0000-0000E4050000}"/>
    <cellStyle name="20% - Accent3 46 5" xfId="1510" xr:uid="{00000000-0005-0000-0000-0000E5050000}"/>
    <cellStyle name="20% - Accent3 46 6" xfId="1511" xr:uid="{00000000-0005-0000-0000-0000E6050000}"/>
    <cellStyle name="20% - Accent3 46 7" xfId="1512" xr:uid="{00000000-0005-0000-0000-0000E7050000}"/>
    <cellStyle name="20% - Accent3 46 8" xfId="1513" xr:uid="{00000000-0005-0000-0000-0000E8050000}"/>
    <cellStyle name="20% - Accent3 47" xfId="1514" xr:uid="{00000000-0005-0000-0000-0000E9050000}"/>
    <cellStyle name="20% - Accent3 47 2" xfId="1515" xr:uid="{00000000-0005-0000-0000-0000EA050000}"/>
    <cellStyle name="20% - Accent3 47 3" xfId="1516" xr:uid="{00000000-0005-0000-0000-0000EB050000}"/>
    <cellStyle name="20% - Accent3 47 4" xfId="1517" xr:uid="{00000000-0005-0000-0000-0000EC050000}"/>
    <cellStyle name="20% - Accent3 47 5" xfId="1518" xr:uid="{00000000-0005-0000-0000-0000ED050000}"/>
    <cellStyle name="20% - Accent3 47 6" xfId="1519" xr:uid="{00000000-0005-0000-0000-0000EE050000}"/>
    <cellStyle name="20% - Accent3 47 7" xfId="1520" xr:uid="{00000000-0005-0000-0000-0000EF050000}"/>
    <cellStyle name="20% - Accent3 47 8" xfId="1521" xr:uid="{00000000-0005-0000-0000-0000F0050000}"/>
    <cellStyle name="20% - Accent3 48" xfId="1522" xr:uid="{00000000-0005-0000-0000-0000F1050000}"/>
    <cellStyle name="20% - Accent3 48 2" xfId="1523" xr:uid="{00000000-0005-0000-0000-0000F2050000}"/>
    <cellStyle name="20% - Accent3 48 3" xfId="1524" xr:uid="{00000000-0005-0000-0000-0000F3050000}"/>
    <cellStyle name="20% - Accent3 48 4" xfId="1525" xr:uid="{00000000-0005-0000-0000-0000F4050000}"/>
    <cellStyle name="20% - Accent3 48 5" xfId="1526" xr:uid="{00000000-0005-0000-0000-0000F5050000}"/>
    <cellStyle name="20% - Accent3 48 6" xfId="1527" xr:uid="{00000000-0005-0000-0000-0000F6050000}"/>
    <cellStyle name="20% - Accent3 48 7" xfId="1528" xr:uid="{00000000-0005-0000-0000-0000F7050000}"/>
    <cellStyle name="20% - Accent3 48 8" xfId="1529" xr:uid="{00000000-0005-0000-0000-0000F8050000}"/>
    <cellStyle name="20% - Accent3 49" xfId="1530" xr:uid="{00000000-0005-0000-0000-0000F9050000}"/>
    <cellStyle name="20% - Accent3 49 2" xfId="1531" xr:uid="{00000000-0005-0000-0000-0000FA050000}"/>
    <cellStyle name="20% - Accent3 49 3" xfId="1532" xr:uid="{00000000-0005-0000-0000-0000FB050000}"/>
    <cellStyle name="20% - Accent3 49 4" xfId="1533" xr:uid="{00000000-0005-0000-0000-0000FC050000}"/>
    <cellStyle name="20% - Accent3 49 5" xfId="1534" xr:uid="{00000000-0005-0000-0000-0000FD050000}"/>
    <cellStyle name="20% - Accent3 49 6" xfId="1535" xr:uid="{00000000-0005-0000-0000-0000FE050000}"/>
    <cellStyle name="20% - Accent3 49 7" xfId="1536" xr:uid="{00000000-0005-0000-0000-0000FF050000}"/>
    <cellStyle name="20% - Accent3 49 8" xfId="1537" xr:uid="{00000000-0005-0000-0000-000000060000}"/>
    <cellStyle name="20% - Accent3 5" xfId="1538" xr:uid="{00000000-0005-0000-0000-000001060000}"/>
    <cellStyle name="20% - Accent3 5 2" xfId="1539" xr:uid="{00000000-0005-0000-0000-000002060000}"/>
    <cellStyle name="20% - Accent3 5 3" xfId="1540" xr:uid="{00000000-0005-0000-0000-000003060000}"/>
    <cellStyle name="20% - Accent3 5 4" xfId="1541" xr:uid="{00000000-0005-0000-0000-000004060000}"/>
    <cellStyle name="20% - Accent3 5 5" xfId="1542" xr:uid="{00000000-0005-0000-0000-000005060000}"/>
    <cellStyle name="20% - Accent3 5 6" xfId="1543" xr:uid="{00000000-0005-0000-0000-000006060000}"/>
    <cellStyle name="20% - Accent3 5 7" xfId="1544" xr:uid="{00000000-0005-0000-0000-000007060000}"/>
    <cellStyle name="20% - Accent3 5 8" xfId="1545" xr:uid="{00000000-0005-0000-0000-000008060000}"/>
    <cellStyle name="20% - Accent3 50" xfId="1546" xr:uid="{00000000-0005-0000-0000-000009060000}"/>
    <cellStyle name="20% - Accent3 50 2" xfId="1547" xr:uid="{00000000-0005-0000-0000-00000A060000}"/>
    <cellStyle name="20% - Accent3 50 3" xfId="1548" xr:uid="{00000000-0005-0000-0000-00000B060000}"/>
    <cellStyle name="20% - Accent3 50 4" xfId="1549" xr:uid="{00000000-0005-0000-0000-00000C060000}"/>
    <cellStyle name="20% - Accent3 50 5" xfId="1550" xr:uid="{00000000-0005-0000-0000-00000D060000}"/>
    <cellStyle name="20% - Accent3 50 6" xfId="1551" xr:uid="{00000000-0005-0000-0000-00000E060000}"/>
    <cellStyle name="20% - Accent3 50 7" xfId="1552" xr:uid="{00000000-0005-0000-0000-00000F060000}"/>
    <cellStyle name="20% - Accent3 50 8" xfId="1553" xr:uid="{00000000-0005-0000-0000-000010060000}"/>
    <cellStyle name="20% - Accent3 51" xfId="1554" xr:uid="{00000000-0005-0000-0000-000011060000}"/>
    <cellStyle name="20% - Accent3 51 2" xfId="1555" xr:uid="{00000000-0005-0000-0000-000012060000}"/>
    <cellStyle name="20% - Accent3 51 3" xfId="1556" xr:uid="{00000000-0005-0000-0000-000013060000}"/>
    <cellStyle name="20% - Accent3 51 4" xfId="1557" xr:uid="{00000000-0005-0000-0000-000014060000}"/>
    <cellStyle name="20% - Accent3 51 5" xfId="1558" xr:uid="{00000000-0005-0000-0000-000015060000}"/>
    <cellStyle name="20% - Accent3 51 6" xfId="1559" xr:uid="{00000000-0005-0000-0000-000016060000}"/>
    <cellStyle name="20% - Accent3 51 7" xfId="1560" xr:uid="{00000000-0005-0000-0000-000017060000}"/>
    <cellStyle name="20% - Accent3 51 8" xfId="1561" xr:uid="{00000000-0005-0000-0000-000018060000}"/>
    <cellStyle name="20% - Accent3 52" xfId="1562" xr:uid="{00000000-0005-0000-0000-000019060000}"/>
    <cellStyle name="20% - Accent3 52 2" xfId="1563" xr:uid="{00000000-0005-0000-0000-00001A060000}"/>
    <cellStyle name="20% - Accent3 52 3" xfId="1564" xr:uid="{00000000-0005-0000-0000-00001B060000}"/>
    <cellStyle name="20% - Accent3 52 4" xfId="1565" xr:uid="{00000000-0005-0000-0000-00001C060000}"/>
    <cellStyle name="20% - Accent3 52 5" xfId="1566" xr:uid="{00000000-0005-0000-0000-00001D060000}"/>
    <cellStyle name="20% - Accent3 52 6" xfId="1567" xr:uid="{00000000-0005-0000-0000-00001E060000}"/>
    <cellStyle name="20% - Accent3 52 7" xfId="1568" xr:uid="{00000000-0005-0000-0000-00001F060000}"/>
    <cellStyle name="20% - Accent3 52 8" xfId="1569" xr:uid="{00000000-0005-0000-0000-000020060000}"/>
    <cellStyle name="20% - Accent3 53" xfId="1570" xr:uid="{00000000-0005-0000-0000-000021060000}"/>
    <cellStyle name="20% - Accent3 53 2" xfId="1571" xr:uid="{00000000-0005-0000-0000-000022060000}"/>
    <cellStyle name="20% - Accent3 53 3" xfId="1572" xr:uid="{00000000-0005-0000-0000-000023060000}"/>
    <cellStyle name="20% - Accent3 53 4" xfId="1573" xr:uid="{00000000-0005-0000-0000-000024060000}"/>
    <cellStyle name="20% - Accent3 53 5" xfId="1574" xr:uid="{00000000-0005-0000-0000-000025060000}"/>
    <cellStyle name="20% - Accent3 53 6" xfId="1575" xr:uid="{00000000-0005-0000-0000-000026060000}"/>
    <cellStyle name="20% - Accent3 53 7" xfId="1576" xr:uid="{00000000-0005-0000-0000-000027060000}"/>
    <cellStyle name="20% - Accent3 53 8" xfId="1577" xr:uid="{00000000-0005-0000-0000-000028060000}"/>
    <cellStyle name="20% - Accent3 54" xfId="1578" xr:uid="{00000000-0005-0000-0000-000029060000}"/>
    <cellStyle name="20% - Accent3 54 2" xfId="1579" xr:uid="{00000000-0005-0000-0000-00002A060000}"/>
    <cellStyle name="20% - Accent3 54 3" xfId="1580" xr:uid="{00000000-0005-0000-0000-00002B060000}"/>
    <cellStyle name="20% - Accent3 54 4" xfId="1581" xr:uid="{00000000-0005-0000-0000-00002C060000}"/>
    <cellStyle name="20% - Accent3 54 5" xfId="1582" xr:uid="{00000000-0005-0000-0000-00002D060000}"/>
    <cellStyle name="20% - Accent3 54 6" xfId="1583" xr:uid="{00000000-0005-0000-0000-00002E060000}"/>
    <cellStyle name="20% - Accent3 54 7" xfId="1584" xr:uid="{00000000-0005-0000-0000-00002F060000}"/>
    <cellStyle name="20% - Accent3 54 8" xfId="1585" xr:uid="{00000000-0005-0000-0000-000030060000}"/>
    <cellStyle name="20% - Accent3 55" xfId="1586" xr:uid="{00000000-0005-0000-0000-000031060000}"/>
    <cellStyle name="20% - Accent3 55 2" xfId="1587" xr:uid="{00000000-0005-0000-0000-000032060000}"/>
    <cellStyle name="20% - Accent3 55 3" xfId="1588" xr:uid="{00000000-0005-0000-0000-000033060000}"/>
    <cellStyle name="20% - Accent3 55 4" xfId="1589" xr:uid="{00000000-0005-0000-0000-000034060000}"/>
    <cellStyle name="20% - Accent3 55 5" xfId="1590" xr:uid="{00000000-0005-0000-0000-000035060000}"/>
    <cellStyle name="20% - Accent3 55 6" xfId="1591" xr:uid="{00000000-0005-0000-0000-000036060000}"/>
    <cellStyle name="20% - Accent3 55 7" xfId="1592" xr:uid="{00000000-0005-0000-0000-000037060000}"/>
    <cellStyle name="20% - Accent3 55 8" xfId="1593" xr:uid="{00000000-0005-0000-0000-000038060000}"/>
    <cellStyle name="20% - Accent3 56" xfId="1594" xr:uid="{00000000-0005-0000-0000-000039060000}"/>
    <cellStyle name="20% - Accent3 56 2" xfId="1595" xr:uid="{00000000-0005-0000-0000-00003A060000}"/>
    <cellStyle name="20% - Accent3 56 3" xfId="1596" xr:uid="{00000000-0005-0000-0000-00003B060000}"/>
    <cellStyle name="20% - Accent3 56 4" xfId="1597" xr:uid="{00000000-0005-0000-0000-00003C060000}"/>
    <cellStyle name="20% - Accent3 56 5" xfId="1598" xr:uid="{00000000-0005-0000-0000-00003D060000}"/>
    <cellStyle name="20% - Accent3 56 6" xfId="1599" xr:uid="{00000000-0005-0000-0000-00003E060000}"/>
    <cellStyle name="20% - Accent3 56 7" xfId="1600" xr:uid="{00000000-0005-0000-0000-00003F060000}"/>
    <cellStyle name="20% - Accent3 56 8" xfId="1601" xr:uid="{00000000-0005-0000-0000-000040060000}"/>
    <cellStyle name="20% - Accent3 57" xfId="1602" xr:uid="{00000000-0005-0000-0000-000041060000}"/>
    <cellStyle name="20% - Accent3 57 2" xfId="1603" xr:uid="{00000000-0005-0000-0000-000042060000}"/>
    <cellStyle name="20% - Accent3 57 3" xfId="1604" xr:uid="{00000000-0005-0000-0000-000043060000}"/>
    <cellStyle name="20% - Accent3 57 4" xfId="1605" xr:uid="{00000000-0005-0000-0000-000044060000}"/>
    <cellStyle name="20% - Accent3 57 5" xfId="1606" xr:uid="{00000000-0005-0000-0000-000045060000}"/>
    <cellStyle name="20% - Accent3 57 6" xfId="1607" xr:uid="{00000000-0005-0000-0000-000046060000}"/>
    <cellStyle name="20% - Accent3 57 7" xfId="1608" xr:uid="{00000000-0005-0000-0000-000047060000}"/>
    <cellStyle name="20% - Accent3 57 8" xfId="1609" xr:uid="{00000000-0005-0000-0000-000048060000}"/>
    <cellStyle name="20% - Accent3 58" xfId="1610" xr:uid="{00000000-0005-0000-0000-000049060000}"/>
    <cellStyle name="20% - Accent3 58 2" xfId="1611" xr:uid="{00000000-0005-0000-0000-00004A060000}"/>
    <cellStyle name="20% - Accent3 58 3" xfId="1612" xr:uid="{00000000-0005-0000-0000-00004B060000}"/>
    <cellStyle name="20% - Accent3 58 4" xfId="1613" xr:uid="{00000000-0005-0000-0000-00004C060000}"/>
    <cellStyle name="20% - Accent3 58 5" xfId="1614" xr:uid="{00000000-0005-0000-0000-00004D060000}"/>
    <cellStyle name="20% - Accent3 58 6" xfId="1615" xr:uid="{00000000-0005-0000-0000-00004E060000}"/>
    <cellStyle name="20% - Accent3 58 7" xfId="1616" xr:uid="{00000000-0005-0000-0000-00004F060000}"/>
    <cellStyle name="20% - Accent3 58 8" xfId="1617" xr:uid="{00000000-0005-0000-0000-000050060000}"/>
    <cellStyle name="20% - Accent3 59" xfId="1618" xr:uid="{00000000-0005-0000-0000-000051060000}"/>
    <cellStyle name="20% - Accent3 59 2" xfId="1619" xr:uid="{00000000-0005-0000-0000-000052060000}"/>
    <cellStyle name="20% - Accent3 59 3" xfId="1620" xr:uid="{00000000-0005-0000-0000-000053060000}"/>
    <cellStyle name="20% - Accent3 59 4" xfId="1621" xr:uid="{00000000-0005-0000-0000-000054060000}"/>
    <cellStyle name="20% - Accent3 59 5" xfId="1622" xr:uid="{00000000-0005-0000-0000-000055060000}"/>
    <cellStyle name="20% - Accent3 59 6" xfId="1623" xr:uid="{00000000-0005-0000-0000-000056060000}"/>
    <cellStyle name="20% - Accent3 59 7" xfId="1624" xr:uid="{00000000-0005-0000-0000-000057060000}"/>
    <cellStyle name="20% - Accent3 59 8" xfId="1625" xr:uid="{00000000-0005-0000-0000-000058060000}"/>
    <cellStyle name="20% - Accent3 6" xfId="1626" xr:uid="{00000000-0005-0000-0000-000059060000}"/>
    <cellStyle name="20% - Accent3 6 2" xfId="1627" xr:uid="{00000000-0005-0000-0000-00005A060000}"/>
    <cellStyle name="20% - Accent3 6 3" xfId="1628" xr:uid="{00000000-0005-0000-0000-00005B060000}"/>
    <cellStyle name="20% - Accent3 6 4" xfId="1629" xr:uid="{00000000-0005-0000-0000-00005C060000}"/>
    <cellStyle name="20% - Accent3 6 5" xfId="1630" xr:uid="{00000000-0005-0000-0000-00005D060000}"/>
    <cellStyle name="20% - Accent3 6 6" xfId="1631" xr:uid="{00000000-0005-0000-0000-00005E060000}"/>
    <cellStyle name="20% - Accent3 6 7" xfId="1632" xr:uid="{00000000-0005-0000-0000-00005F060000}"/>
    <cellStyle name="20% - Accent3 6 8" xfId="1633" xr:uid="{00000000-0005-0000-0000-000060060000}"/>
    <cellStyle name="20% - Accent3 60" xfId="1634" xr:uid="{00000000-0005-0000-0000-000061060000}"/>
    <cellStyle name="20% - Accent3 60 2" xfId="1635" xr:uid="{00000000-0005-0000-0000-000062060000}"/>
    <cellStyle name="20% - Accent3 60 3" xfId="1636" xr:uid="{00000000-0005-0000-0000-000063060000}"/>
    <cellStyle name="20% - Accent3 60 4" xfId="1637" xr:uid="{00000000-0005-0000-0000-000064060000}"/>
    <cellStyle name="20% - Accent3 60 5" xfId="1638" xr:uid="{00000000-0005-0000-0000-000065060000}"/>
    <cellStyle name="20% - Accent3 60 6" xfId="1639" xr:uid="{00000000-0005-0000-0000-000066060000}"/>
    <cellStyle name="20% - Accent3 60 7" xfId="1640" xr:uid="{00000000-0005-0000-0000-000067060000}"/>
    <cellStyle name="20% - Accent3 60 8" xfId="1641" xr:uid="{00000000-0005-0000-0000-000068060000}"/>
    <cellStyle name="20% - Accent3 61" xfId="1642" xr:uid="{00000000-0005-0000-0000-000069060000}"/>
    <cellStyle name="20% - Accent3 61 2" xfId="1643" xr:uid="{00000000-0005-0000-0000-00006A060000}"/>
    <cellStyle name="20% - Accent3 61 3" xfId="1644" xr:uid="{00000000-0005-0000-0000-00006B060000}"/>
    <cellStyle name="20% - Accent3 61 4" xfId="1645" xr:uid="{00000000-0005-0000-0000-00006C060000}"/>
    <cellStyle name="20% - Accent3 61 5" xfId="1646" xr:uid="{00000000-0005-0000-0000-00006D060000}"/>
    <cellStyle name="20% - Accent3 61 6" xfId="1647" xr:uid="{00000000-0005-0000-0000-00006E060000}"/>
    <cellStyle name="20% - Accent3 61 7" xfId="1648" xr:uid="{00000000-0005-0000-0000-00006F060000}"/>
    <cellStyle name="20% - Accent3 61 8" xfId="1649" xr:uid="{00000000-0005-0000-0000-000070060000}"/>
    <cellStyle name="20% - Accent3 62" xfId="1650" xr:uid="{00000000-0005-0000-0000-000071060000}"/>
    <cellStyle name="20% - Accent3 62 2" xfId="1651" xr:uid="{00000000-0005-0000-0000-000072060000}"/>
    <cellStyle name="20% - Accent3 62 3" xfId="1652" xr:uid="{00000000-0005-0000-0000-000073060000}"/>
    <cellStyle name="20% - Accent3 62 4" xfId="1653" xr:uid="{00000000-0005-0000-0000-000074060000}"/>
    <cellStyle name="20% - Accent3 62 5" xfId="1654" xr:uid="{00000000-0005-0000-0000-000075060000}"/>
    <cellStyle name="20% - Accent3 62 6" xfId="1655" xr:uid="{00000000-0005-0000-0000-000076060000}"/>
    <cellStyle name="20% - Accent3 62 7" xfId="1656" xr:uid="{00000000-0005-0000-0000-000077060000}"/>
    <cellStyle name="20% - Accent3 62 8" xfId="1657" xr:uid="{00000000-0005-0000-0000-000078060000}"/>
    <cellStyle name="20% - Accent3 63" xfId="1658" xr:uid="{00000000-0005-0000-0000-000079060000}"/>
    <cellStyle name="20% - Accent3 63 2" xfId="1659" xr:uid="{00000000-0005-0000-0000-00007A060000}"/>
    <cellStyle name="20% - Accent3 63 3" xfId="1660" xr:uid="{00000000-0005-0000-0000-00007B060000}"/>
    <cellStyle name="20% - Accent3 63 4" xfId="1661" xr:uid="{00000000-0005-0000-0000-00007C060000}"/>
    <cellStyle name="20% - Accent3 63 5" xfId="1662" xr:uid="{00000000-0005-0000-0000-00007D060000}"/>
    <cellStyle name="20% - Accent3 63 6" xfId="1663" xr:uid="{00000000-0005-0000-0000-00007E060000}"/>
    <cellStyle name="20% - Accent3 63 7" xfId="1664" xr:uid="{00000000-0005-0000-0000-00007F060000}"/>
    <cellStyle name="20% - Accent3 63 8" xfId="1665" xr:uid="{00000000-0005-0000-0000-000080060000}"/>
    <cellStyle name="20% - Accent3 64" xfId="1666" xr:uid="{00000000-0005-0000-0000-000081060000}"/>
    <cellStyle name="20% - Accent3 64 2" xfId="1667" xr:uid="{00000000-0005-0000-0000-000082060000}"/>
    <cellStyle name="20% - Accent3 64 3" xfId="1668" xr:uid="{00000000-0005-0000-0000-000083060000}"/>
    <cellStyle name="20% - Accent3 64 4" xfId="1669" xr:uid="{00000000-0005-0000-0000-000084060000}"/>
    <cellStyle name="20% - Accent3 64 5" xfId="1670" xr:uid="{00000000-0005-0000-0000-000085060000}"/>
    <cellStyle name="20% - Accent3 64 6" xfId="1671" xr:uid="{00000000-0005-0000-0000-000086060000}"/>
    <cellStyle name="20% - Accent3 64 7" xfId="1672" xr:uid="{00000000-0005-0000-0000-000087060000}"/>
    <cellStyle name="20% - Accent3 64 8" xfId="1673" xr:uid="{00000000-0005-0000-0000-000088060000}"/>
    <cellStyle name="20% - Accent3 65" xfId="1674" xr:uid="{00000000-0005-0000-0000-000089060000}"/>
    <cellStyle name="20% - Accent3 65 2" xfId="1675" xr:uid="{00000000-0005-0000-0000-00008A060000}"/>
    <cellStyle name="20% - Accent3 65 3" xfId="1676" xr:uid="{00000000-0005-0000-0000-00008B060000}"/>
    <cellStyle name="20% - Accent3 65 4" xfId="1677" xr:uid="{00000000-0005-0000-0000-00008C060000}"/>
    <cellStyle name="20% - Accent3 65 5" xfId="1678" xr:uid="{00000000-0005-0000-0000-00008D060000}"/>
    <cellStyle name="20% - Accent3 65 6" xfId="1679" xr:uid="{00000000-0005-0000-0000-00008E060000}"/>
    <cellStyle name="20% - Accent3 65 7" xfId="1680" xr:uid="{00000000-0005-0000-0000-00008F060000}"/>
    <cellStyle name="20% - Accent3 65 8" xfId="1681" xr:uid="{00000000-0005-0000-0000-000090060000}"/>
    <cellStyle name="20% - Accent3 66" xfId="1682" xr:uid="{00000000-0005-0000-0000-000091060000}"/>
    <cellStyle name="20% - Accent3 66 2" xfId="1683" xr:uid="{00000000-0005-0000-0000-000092060000}"/>
    <cellStyle name="20% - Accent3 66 3" xfId="1684" xr:uid="{00000000-0005-0000-0000-000093060000}"/>
    <cellStyle name="20% - Accent3 66 4" xfId="1685" xr:uid="{00000000-0005-0000-0000-000094060000}"/>
    <cellStyle name="20% - Accent3 66 5" xfId="1686" xr:uid="{00000000-0005-0000-0000-000095060000}"/>
    <cellStyle name="20% - Accent3 66 6" xfId="1687" xr:uid="{00000000-0005-0000-0000-000096060000}"/>
    <cellStyle name="20% - Accent3 66 7" xfId="1688" xr:uid="{00000000-0005-0000-0000-000097060000}"/>
    <cellStyle name="20% - Accent3 66 8" xfId="1689" xr:uid="{00000000-0005-0000-0000-000098060000}"/>
    <cellStyle name="20% - Accent3 67" xfId="1690" xr:uid="{00000000-0005-0000-0000-000099060000}"/>
    <cellStyle name="20% - Accent3 67 2" xfId="1691" xr:uid="{00000000-0005-0000-0000-00009A060000}"/>
    <cellStyle name="20% - Accent3 67 3" xfId="1692" xr:uid="{00000000-0005-0000-0000-00009B060000}"/>
    <cellStyle name="20% - Accent3 67 4" xfId="1693" xr:uid="{00000000-0005-0000-0000-00009C060000}"/>
    <cellStyle name="20% - Accent3 67 5" xfId="1694" xr:uid="{00000000-0005-0000-0000-00009D060000}"/>
    <cellStyle name="20% - Accent3 67 6" xfId="1695" xr:uid="{00000000-0005-0000-0000-00009E060000}"/>
    <cellStyle name="20% - Accent3 67 7" xfId="1696" xr:uid="{00000000-0005-0000-0000-00009F060000}"/>
    <cellStyle name="20% - Accent3 67 8" xfId="1697" xr:uid="{00000000-0005-0000-0000-0000A0060000}"/>
    <cellStyle name="20% - Accent3 68" xfId="1698" xr:uid="{00000000-0005-0000-0000-0000A1060000}"/>
    <cellStyle name="20% - Accent3 68 2" xfId="1699" xr:uid="{00000000-0005-0000-0000-0000A2060000}"/>
    <cellStyle name="20% - Accent3 68 3" xfId="1700" xr:uid="{00000000-0005-0000-0000-0000A3060000}"/>
    <cellStyle name="20% - Accent3 68 4" xfId="1701" xr:uid="{00000000-0005-0000-0000-0000A4060000}"/>
    <cellStyle name="20% - Accent3 68 5" xfId="1702" xr:uid="{00000000-0005-0000-0000-0000A5060000}"/>
    <cellStyle name="20% - Accent3 68 6" xfId="1703" xr:uid="{00000000-0005-0000-0000-0000A6060000}"/>
    <cellStyle name="20% - Accent3 68 7" xfId="1704" xr:uid="{00000000-0005-0000-0000-0000A7060000}"/>
    <cellStyle name="20% - Accent3 68 8" xfId="1705" xr:uid="{00000000-0005-0000-0000-0000A8060000}"/>
    <cellStyle name="20% - Accent3 69" xfId="1706" xr:uid="{00000000-0005-0000-0000-0000A9060000}"/>
    <cellStyle name="20% - Accent3 69 2" xfId="1707" xr:uid="{00000000-0005-0000-0000-0000AA060000}"/>
    <cellStyle name="20% - Accent3 69 3" xfId="1708" xr:uid="{00000000-0005-0000-0000-0000AB060000}"/>
    <cellStyle name="20% - Accent3 69 4" xfId="1709" xr:uid="{00000000-0005-0000-0000-0000AC060000}"/>
    <cellStyle name="20% - Accent3 69 5" xfId="1710" xr:uid="{00000000-0005-0000-0000-0000AD060000}"/>
    <cellStyle name="20% - Accent3 69 6" xfId="1711" xr:uid="{00000000-0005-0000-0000-0000AE060000}"/>
    <cellStyle name="20% - Accent3 69 7" xfId="1712" xr:uid="{00000000-0005-0000-0000-0000AF060000}"/>
    <cellStyle name="20% - Accent3 69 8" xfId="1713" xr:uid="{00000000-0005-0000-0000-0000B0060000}"/>
    <cellStyle name="20% - Accent3 7" xfId="1714" xr:uid="{00000000-0005-0000-0000-0000B1060000}"/>
    <cellStyle name="20% - Accent3 7 2" xfId="1715" xr:uid="{00000000-0005-0000-0000-0000B2060000}"/>
    <cellStyle name="20% - Accent3 7 3" xfId="1716" xr:uid="{00000000-0005-0000-0000-0000B3060000}"/>
    <cellStyle name="20% - Accent3 7 4" xfId="1717" xr:uid="{00000000-0005-0000-0000-0000B4060000}"/>
    <cellStyle name="20% - Accent3 7 5" xfId="1718" xr:uid="{00000000-0005-0000-0000-0000B5060000}"/>
    <cellStyle name="20% - Accent3 7 6" xfId="1719" xr:uid="{00000000-0005-0000-0000-0000B6060000}"/>
    <cellStyle name="20% - Accent3 7 7" xfId="1720" xr:uid="{00000000-0005-0000-0000-0000B7060000}"/>
    <cellStyle name="20% - Accent3 7 8" xfId="1721" xr:uid="{00000000-0005-0000-0000-0000B8060000}"/>
    <cellStyle name="20% - Accent3 70" xfId="1722" xr:uid="{00000000-0005-0000-0000-0000B9060000}"/>
    <cellStyle name="20% - Accent3 70 2" xfId="1723" xr:uid="{00000000-0005-0000-0000-0000BA060000}"/>
    <cellStyle name="20% - Accent3 70 3" xfId="1724" xr:uid="{00000000-0005-0000-0000-0000BB060000}"/>
    <cellStyle name="20% - Accent3 70 4" xfId="1725" xr:uid="{00000000-0005-0000-0000-0000BC060000}"/>
    <cellStyle name="20% - Accent3 70 5" xfId="1726" xr:uid="{00000000-0005-0000-0000-0000BD060000}"/>
    <cellStyle name="20% - Accent3 70 6" xfId="1727" xr:uid="{00000000-0005-0000-0000-0000BE060000}"/>
    <cellStyle name="20% - Accent3 70 7" xfId="1728" xr:uid="{00000000-0005-0000-0000-0000BF060000}"/>
    <cellStyle name="20% - Accent3 70 8" xfId="1729" xr:uid="{00000000-0005-0000-0000-0000C0060000}"/>
    <cellStyle name="20% - Accent3 71" xfId="1730" xr:uid="{00000000-0005-0000-0000-0000C1060000}"/>
    <cellStyle name="20% - Accent3 71 2" xfId="1731" xr:uid="{00000000-0005-0000-0000-0000C2060000}"/>
    <cellStyle name="20% - Accent3 71 3" xfId="1732" xr:uid="{00000000-0005-0000-0000-0000C3060000}"/>
    <cellStyle name="20% - Accent3 71 4" xfId="1733" xr:uid="{00000000-0005-0000-0000-0000C4060000}"/>
    <cellStyle name="20% - Accent3 71 5" xfId="1734" xr:uid="{00000000-0005-0000-0000-0000C5060000}"/>
    <cellStyle name="20% - Accent3 71 6" xfId="1735" xr:uid="{00000000-0005-0000-0000-0000C6060000}"/>
    <cellStyle name="20% - Accent3 71 7" xfId="1736" xr:uid="{00000000-0005-0000-0000-0000C7060000}"/>
    <cellStyle name="20% - Accent3 71 8" xfId="1737" xr:uid="{00000000-0005-0000-0000-0000C8060000}"/>
    <cellStyle name="20% - Accent3 72" xfId="1738" xr:uid="{00000000-0005-0000-0000-0000C9060000}"/>
    <cellStyle name="20% - Accent3 72 2" xfId="1739" xr:uid="{00000000-0005-0000-0000-0000CA060000}"/>
    <cellStyle name="20% - Accent3 72 3" xfId="1740" xr:uid="{00000000-0005-0000-0000-0000CB060000}"/>
    <cellStyle name="20% - Accent3 72 4" xfId="1741" xr:uid="{00000000-0005-0000-0000-0000CC060000}"/>
    <cellStyle name="20% - Accent3 72 5" xfId="1742" xr:uid="{00000000-0005-0000-0000-0000CD060000}"/>
    <cellStyle name="20% - Accent3 72 6" xfId="1743" xr:uid="{00000000-0005-0000-0000-0000CE060000}"/>
    <cellStyle name="20% - Accent3 72 7" xfId="1744" xr:uid="{00000000-0005-0000-0000-0000CF060000}"/>
    <cellStyle name="20% - Accent3 72 8" xfId="1745" xr:uid="{00000000-0005-0000-0000-0000D0060000}"/>
    <cellStyle name="20% - Accent3 73" xfId="1746" xr:uid="{00000000-0005-0000-0000-0000D1060000}"/>
    <cellStyle name="20% - Accent3 73 2" xfId="1747" xr:uid="{00000000-0005-0000-0000-0000D2060000}"/>
    <cellStyle name="20% - Accent3 73 3" xfId="1748" xr:uid="{00000000-0005-0000-0000-0000D3060000}"/>
    <cellStyle name="20% - Accent3 73 4" xfId="1749" xr:uid="{00000000-0005-0000-0000-0000D4060000}"/>
    <cellStyle name="20% - Accent3 73 5" xfId="1750" xr:uid="{00000000-0005-0000-0000-0000D5060000}"/>
    <cellStyle name="20% - Accent3 73 6" xfId="1751" xr:uid="{00000000-0005-0000-0000-0000D6060000}"/>
    <cellStyle name="20% - Accent3 73 7" xfId="1752" xr:uid="{00000000-0005-0000-0000-0000D7060000}"/>
    <cellStyle name="20% - Accent3 73 8" xfId="1753" xr:uid="{00000000-0005-0000-0000-0000D8060000}"/>
    <cellStyle name="20% - Accent3 74" xfId="1754" xr:uid="{00000000-0005-0000-0000-0000D9060000}"/>
    <cellStyle name="20% - Accent3 74 2" xfId="1755" xr:uid="{00000000-0005-0000-0000-0000DA060000}"/>
    <cellStyle name="20% - Accent3 74 3" xfId="1756" xr:uid="{00000000-0005-0000-0000-0000DB060000}"/>
    <cellStyle name="20% - Accent3 74 4" xfId="1757" xr:uid="{00000000-0005-0000-0000-0000DC060000}"/>
    <cellStyle name="20% - Accent3 74 5" xfId="1758" xr:uid="{00000000-0005-0000-0000-0000DD060000}"/>
    <cellStyle name="20% - Accent3 74 6" xfId="1759" xr:uid="{00000000-0005-0000-0000-0000DE060000}"/>
    <cellStyle name="20% - Accent3 74 7" xfId="1760" xr:uid="{00000000-0005-0000-0000-0000DF060000}"/>
    <cellStyle name="20% - Accent3 74 8" xfId="1761" xr:uid="{00000000-0005-0000-0000-0000E0060000}"/>
    <cellStyle name="20% - Accent3 75" xfId="1762" xr:uid="{00000000-0005-0000-0000-0000E1060000}"/>
    <cellStyle name="20% - Accent3 75 2" xfId="1763" xr:uid="{00000000-0005-0000-0000-0000E2060000}"/>
    <cellStyle name="20% - Accent3 75 3" xfId="1764" xr:uid="{00000000-0005-0000-0000-0000E3060000}"/>
    <cellStyle name="20% - Accent3 75 4" xfId="1765" xr:uid="{00000000-0005-0000-0000-0000E4060000}"/>
    <cellStyle name="20% - Accent3 76" xfId="1766" xr:uid="{00000000-0005-0000-0000-0000E5060000}"/>
    <cellStyle name="20% - Accent3 77" xfId="1767" xr:uid="{00000000-0005-0000-0000-0000E6060000}"/>
    <cellStyle name="20% - Accent3 78" xfId="1768" xr:uid="{00000000-0005-0000-0000-0000E7060000}"/>
    <cellStyle name="20% - Accent3 79" xfId="1769" xr:uid="{00000000-0005-0000-0000-0000E8060000}"/>
    <cellStyle name="20% - Accent3 8" xfId="1770" xr:uid="{00000000-0005-0000-0000-0000E9060000}"/>
    <cellStyle name="20% - Accent3 8 2" xfId="1771" xr:uid="{00000000-0005-0000-0000-0000EA060000}"/>
    <cellStyle name="20% - Accent3 8 3" xfId="1772" xr:uid="{00000000-0005-0000-0000-0000EB060000}"/>
    <cellStyle name="20% - Accent3 8 4" xfId="1773" xr:uid="{00000000-0005-0000-0000-0000EC060000}"/>
    <cellStyle name="20% - Accent3 8 5" xfId="1774" xr:uid="{00000000-0005-0000-0000-0000ED060000}"/>
    <cellStyle name="20% - Accent3 8 6" xfId="1775" xr:uid="{00000000-0005-0000-0000-0000EE060000}"/>
    <cellStyle name="20% - Accent3 8 7" xfId="1776" xr:uid="{00000000-0005-0000-0000-0000EF060000}"/>
    <cellStyle name="20% - Accent3 8 8" xfId="1777" xr:uid="{00000000-0005-0000-0000-0000F0060000}"/>
    <cellStyle name="20% - Accent3 80" xfId="1778" xr:uid="{00000000-0005-0000-0000-0000F1060000}"/>
    <cellStyle name="20% - Accent3 80 2" xfId="1779" xr:uid="{00000000-0005-0000-0000-0000F2060000}"/>
    <cellStyle name="20% - Accent3 81" xfId="1780" xr:uid="{00000000-0005-0000-0000-0000F3060000}"/>
    <cellStyle name="20% - Accent3 9" xfId="1781" xr:uid="{00000000-0005-0000-0000-0000F4060000}"/>
    <cellStyle name="20% - Accent3 9 2" xfId="1782" xr:uid="{00000000-0005-0000-0000-0000F5060000}"/>
    <cellStyle name="20% - Accent3 9 3" xfId="1783" xr:uid="{00000000-0005-0000-0000-0000F6060000}"/>
    <cellStyle name="20% - Accent3 9 4" xfId="1784" xr:uid="{00000000-0005-0000-0000-0000F7060000}"/>
    <cellStyle name="20% - Accent3 9 5" xfId="1785" xr:uid="{00000000-0005-0000-0000-0000F8060000}"/>
    <cellStyle name="20% - Accent3 9 6" xfId="1786" xr:uid="{00000000-0005-0000-0000-0000F9060000}"/>
    <cellStyle name="20% - Accent3 9 7" xfId="1787" xr:uid="{00000000-0005-0000-0000-0000FA060000}"/>
    <cellStyle name="20% - Accent3 9 8" xfId="1788" xr:uid="{00000000-0005-0000-0000-0000FB060000}"/>
    <cellStyle name="20% - Accent4" xfId="1789" builtinId="42" customBuiltin="1"/>
    <cellStyle name="20% - Accent4 10" xfId="1790" xr:uid="{00000000-0005-0000-0000-0000FD060000}"/>
    <cellStyle name="20% - Accent4 10 2" xfId="1791" xr:uid="{00000000-0005-0000-0000-0000FE060000}"/>
    <cellStyle name="20% - Accent4 10 3" xfId="1792" xr:uid="{00000000-0005-0000-0000-0000FF060000}"/>
    <cellStyle name="20% - Accent4 10 4" xfId="1793" xr:uid="{00000000-0005-0000-0000-000000070000}"/>
    <cellStyle name="20% - Accent4 10 5" xfId="1794" xr:uid="{00000000-0005-0000-0000-000001070000}"/>
    <cellStyle name="20% - Accent4 10 6" xfId="1795" xr:uid="{00000000-0005-0000-0000-000002070000}"/>
    <cellStyle name="20% - Accent4 10 7" xfId="1796" xr:uid="{00000000-0005-0000-0000-000003070000}"/>
    <cellStyle name="20% - Accent4 10 8" xfId="1797" xr:uid="{00000000-0005-0000-0000-000004070000}"/>
    <cellStyle name="20% - Accent4 11" xfId="1798" xr:uid="{00000000-0005-0000-0000-000005070000}"/>
    <cellStyle name="20% - Accent4 11 2" xfId="1799" xr:uid="{00000000-0005-0000-0000-000006070000}"/>
    <cellStyle name="20% - Accent4 11 3" xfId="1800" xr:uid="{00000000-0005-0000-0000-000007070000}"/>
    <cellStyle name="20% - Accent4 11 4" xfId="1801" xr:uid="{00000000-0005-0000-0000-000008070000}"/>
    <cellStyle name="20% - Accent4 11 5" xfId="1802" xr:uid="{00000000-0005-0000-0000-000009070000}"/>
    <cellStyle name="20% - Accent4 11 6" xfId="1803" xr:uid="{00000000-0005-0000-0000-00000A070000}"/>
    <cellStyle name="20% - Accent4 11 7" xfId="1804" xr:uid="{00000000-0005-0000-0000-00000B070000}"/>
    <cellStyle name="20% - Accent4 11 8" xfId="1805" xr:uid="{00000000-0005-0000-0000-00000C070000}"/>
    <cellStyle name="20% - Accent4 12" xfId="1806" xr:uid="{00000000-0005-0000-0000-00000D070000}"/>
    <cellStyle name="20% - Accent4 12 2" xfId="1807" xr:uid="{00000000-0005-0000-0000-00000E070000}"/>
    <cellStyle name="20% - Accent4 12 3" xfId="1808" xr:uid="{00000000-0005-0000-0000-00000F070000}"/>
    <cellStyle name="20% - Accent4 12 4" xfId="1809" xr:uid="{00000000-0005-0000-0000-000010070000}"/>
    <cellStyle name="20% - Accent4 12 5" xfId="1810" xr:uid="{00000000-0005-0000-0000-000011070000}"/>
    <cellStyle name="20% - Accent4 12 6" xfId="1811" xr:uid="{00000000-0005-0000-0000-000012070000}"/>
    <cellStyle name="20% - Accent4 12 7" xfId="1812" xr:uid="{00000000-0005-0000-0000-000013070000}"/>
    <cellStyle name="20% - Accent4 12 8" xfId="1813" xr:uid="{00000000-0005-0000-0000-000014070000}"/>
    <cellStyle name="20% - Accent4 13" xfId="1814" xr:uid="{00000000-0005-0000-0000-000015070000}"/>
    <cellStyle name="20% - Accent4 13 2" xfId="1815" xr:uid="{00000000-0005-0000-0000-000016070000}"/>
    <cellStyle name="20% - Accent4 13 3" xfId="1816" xr:uid="{00000000-0005-0000-0000-000017070000}"/>
    <cellStyle name="20% - Accent4 13 4" xfId="1817" xr:uid="{00000000-0005-0000-0000-000018070000}"/>
    <cellStyle name="20% - Accent4 13 5" xfId="1818" xr:uid="{00000000-0005-0000-0000-000019070000}"/>
    <cellStyle name="20% - Accent4 13 6" xfId="1819" xr:uid="{00000000-0005-0000-0000-00001A070000}"/>
    <cellStyle name="20% - Accent4 13 7" xfId="1820" xr:uid="{00000000-0005-0000-0000-00001B070000}"/>
    <cellStyle name="20% - Accent4 13 8" xfId="1821" xr:uid="{00000000-0005-0000-0000-00001C070000}"/>
    <cellStyle name="20% - Accent4 14" xfId="1822" xr:uid="{00000000-0005-0000-0000-00001D070000}"/>
    <cellStyle name="20% - Accent4 14 2" xfId="1823" xr:uid="{00000000-0005-0000-0000-00001E070000}"/>
    <cellStyle name="20% - Accent4 14 3" xfId="1824" xr:uid="{00000000-0005-0000-0000-00001F070000}"/>
    <cellStyle name="20% - Accent4 14 4" xfId="1825" xr:uid="{00000000-0005-0000-0000-000020070000}"/>
    <cellStyle name="20% - Accent4 14 5" xfId="1826" xr:uid="{00000000-0005-0000-0000-000021070000}"/>
    <cellStyle name="20% - Accent4 14 6" xfId="1827" xr:uid="{00000000-0005-0000-0000-000022070000}"/>
    <cellStyle name="20% - Accent4 14 7" xfId="1828" xr:uid="{00000000-0005-0000-0000-000023070000}"/>
    <cellStyle name="20% - Accent4 14 8" xfId="1829" xr:uid="{00000000-0005-0000-0000-000024070000}"/>
    <cellStyle name="20% - Accent4 15" xfId="1830" xr:uid="{00000000-0005-0000-0000-000025070000}"/>
    <cellStyle name="20% - Accent4 15 2" xfId="1831" xr:uid="{00000000-0005-0000-0000-000026070000}"/>
    <cellStyle name="20% - Accent4 15 3" xfId="1832" xr:uid="{00000000-0005-0000-0000-000027070000}"/>
    <cellStyle name="20% - Accent4 15 4" xfId="1833" xr:uid="{00000000-0005-0000-0000-000028070000}"/>
    <cellStyle name="20% - Accent4 15 5" xfId="1834" xr:uid="{00000000-0005-0000-0000-000029070000}"/>
    <cellStyle name="20% - Accent4 15 6" xfId="1835" xr:uid="{00000000-0005-0000-0000-00002A070000}"/>
    <cellStyle name="20% - Accent4 15 7" xfId="1836" xr:uid="{00000000-0005-0000-0000-00002B070000}"/>
    <cellStyle name="20% - Accent4 15 8" xfId="1837" xr:uid="{00000000-0005-0000-0000-00002C070000}"/>
    <cellStyle name="20% - Accent4 16" xfId="1838" xr:uid="{00000000-0005-0000-0000-00002D070000}"/>
    <cellStyle name="20% - Accent4 16 2" xfId="1839" xr:uid="{00000000-0005-0000-0000-00002E070000}"/>
    <cellStyle name="20% - Accent4 16 3" xfId="1840" xr:uid="{00000000-0005-0000-0000-00002F070000}"/>
    <cellStyle name="20% - Accent4 16 4" xfId="1841" xr:uid="{00000000-0005-0000-0000-000030070000}"/>
    <cellStyle name="20% - Accent4 16 5" xfId="1842" xr:uid="{00000000-0005-0000-0000-000031070000}"/>
    <cellStyle name="20% - Accent4 16 6" xfId="1843" xr:uid="{00000000-0005-0000-0000-000032070000}"/>
    <cellStyle name="20% - Accent4 16 7" xfId="1844" xr:uid="{00000000-0005-0000-0000-000033070000}"/>
    <cellStyle name="20% - Accent4 16 8" xfId="1845" xr:uid="{00000000-0005-0000-0000-000034070000}"/>
    <cellStyle name="20% - Accent4 17" xfId="1846" xr:uid="{00000000-0005-0000-0000-000035070000}"/>
    <cellStyle name="20% - Accent4 17 2" xfId="1847" xr:uid="{00000000-0005-0000-0000-000036070000}"/>
    <cellStyle name="20% - Accent4 17 3" xfId="1848" xr:uid="{00000000-0005-0000-0000-000037070000}"/>
    <cellStyle name="20% - Accent4 17 4" xfId="1849" xr:uid="{00000000-0005-0000-0000-000038070000}"/>
    <cellStyle name="20% - Accent4 17 5" xfId="1850" xr:uid="{00000000-0005-0000-0000-000039070000}"/>
    <cellStyle name="20% - Accent4 17 6" xfId="1851" xr:uid="{00000000-0005-0000-0000-00003A070000}"/>
    <cellStyle name="20% - Accent4 17 7" xfId="1852" xr:uid="{00000000-0005-0000-0000-00003B070000}"/>
    <cellStyle name="20% - Accent4 17 8" xfId="1853" xr:uid="{00000000-0005-0000-0000-00003C070000}"/>
    <cellStyle name="20% - Accent4 18" xfId="1854" xr:uid="{00000000-0005-0000-0000-00003D070000}"/>
    <cellStyle name="20% - Accent4 18 2" xfId="1855" xr:uid="{00000000-0005-0000-0000-00003E070000}"/>
    <cellStyle name="20% - Accent4 18 3" xfId="1856" xr:uid="{00000000-0005-0000-0000-00003F070000}"/>
    <cellStyle name="20% - Accent4 18 4" xfId="1857" xr:uid="{00000000-0005-0000-0000-000040070000}"/>
    <cellStyle name="20% - Accent4 18 5" xfId="1858" xr:uid="{00000000-0005-0000-0000-000041070000}"/>
    <cellStyle name="20% - Accent4 18 6" xfId="1859" xr:uid="{00000000-0005-0000-0000-000042070000}"/>
    <cellStyle name="20% - Accent4 18 7" xfId="1860" xr:uid="{00000000-0005-0000-0000-000043070000}"/>
    <cellStyle name="20% - Accent4 18 8" xfId="1861" xr:uid="{00000000-0005-0000-0000-000044070000}"/>
    <cellStyle name="20% - Accent4 19" xfId="1862" xr:uid="{00000000-0005-0000-0000-000045070000}"/>
    <cellStyle name="20% - Accent4 19 2" xfId="1863" xr:uid="{00000000-0005-0000-0000-000046070000}"/>
    <cellStyle name="20% - Accent4 19 3" xfId="1864" xr:uid="{00000000-0005-0000-0000-000047070000}"/>
    <cellStyle name="20% - Accent4 19 4" xfId="1865" xr:uid="{00000000-0005-0000-0000-000048070000}"/>
    <cellStyle name="20% - Accent4 19 5" xfId="1866" xr:uid="{00000000-0005-0000-0000-000049070000}"/>
    <cellStyle name="20% - Accent4 19 6" xfId="1867" xr:uid="{00000000-0005-0000-0000-00004A070000}"/>
    <cellStyle name="20% - Accent4 19 7" xfId="1868" xr:uid="{00000000-0005-0000-0000-00004B070000}"/>
    <cellStyle name="20% - Accent4 19 8" xfId="1869" xr:uid="{00000000-0005-0000-0000-00004C070000}"/>
    <cellStyle name="20% - Accent4 2" xfId="1870" xr:uid="{00000000-0005-0000-0000-00004D070000}"/>
    <cellStyle name="20% - Accent4 2 2" xfId="1871" xr:uid="{00000000-0005-0000-0000-00004E070000}"/>
    <cellStyle name="20% - Accent4 2 3" xfId="1872" xr:uid="{00000000-0005-0000-0000-00004F070000}"/>
    <cellStyle name="20% - Accent4 2 4" xfId="1873" xr:uid="{00000000-0005-0000-0000-000050070000}"/>
    <cellStyle name="20% - Accent4 2 5" xfId="1874" xr:uid="{00000000-0005-0000-0000-000051070000}"/>
    <cellStyle name="20% - Accent4 2 6" xfId="1875" xr:uid="{00000000-0005-0000-0000-000052070000}"/>
    <cellStyle name="20% - Accent4 2 7" xfId="1876" xr:uid="{00000000-0005-0000-0000-000053070000}"/>
    <cellStyle name="20% - Accent4 2 8" xfId="1877" xr:uid="{00000000-0005-0000-0000-000054070000}"/>
    <cellStyle name="20% - Accent4 20" xfId="1878" xr:uid="{00000000-0005-0000-0000-000055070000}"/>
    <cellStyle name="20% - Accent4 20 2" xfId="1879" xr:uid="{00000000-0005-0000-0000-000056070000}"/>
    <cellStyle name="20% - Accent4 20 3" xfId="1880" xr:uid="{00000000-0005-0000-0000-000057070000}"/>
    <cellStyle name="20% - Accent4 20 4" xfId="1881" xr:uid="{00000000-0005-0000-0000-000058070000}"/>
    <cellStyle name="20% - Accent4 20 5" xfId="1882" xr:uid="{00000000-0005-0000-0000-000059070000}"/>
    <cellStyle name="20% - Accent4 20 6" xfId="1883" xr:uid="{00000000-0005-0000-0000-00005A070000}"/>
    <cellStyle name="20% - Accent4 20 7" xfId="1884" xr:uid="{00000000-0005-0000-0000-00005B070000}"/>
    <cellStyle name="20% - Accent4 20 8" xfId="1885" xr:uid="{00000000-0005-0000-0000-00005C070000}"/>
    <cellStyle name="20% - Accent4 21" xfId="1886" xr:uid="{00000000-0005-0000-0000-00005D070000}"/>
    <cellStyle name="20% - Accent4 21 2" xfId="1887" xr:uid="{00000000-0005-0000-0000-00005E070000}"/>
    <cellStyle name="20% - Accent4 21 3" xfId="1888" xr:uid="{00000000-0005-0000-0000-00005F070000}"/>
    <cellStyle name="20% - Accent4 21 4" xfId="1889" xr:uid="{00000000-0005-0000-0000-000060070000}"/>
    <cellStyle name="20% - Accent4 21 5" xfId="1890" xr:uid="{00000000-0005-0000-0000-000061070000}"/>
    <cellStyle name="20% - Accent4 21 6" xfId="1891" xr:uid="{00000000-0005-0000-0000-000062070000}"/>
    <cellStyle name="20% - Accent4 21 7" xfId="1892" xr:uid="{00000000-0005-0000-0000-000063070000}"/>
    <cellStyle name="20% - Accent4 21 8" xfId="1893" xr:uid="{00000000-0005-0000-0000-000064070000}"/>
    <cellStyle name="20% - Accent4 22" xfId="1894" xr:uid="{00000000-0005-0000-0000-000065070000}"/>
    <cellStyle name="20% - Accent4 22 2" xfId="1895" xr:uid="{00000000-0005-0000-0000-000066070000}"/>
    <cellStyle name="20% - Accent4 22 3" xfId="1896" xr:uid="{00000000-0005-0000-0000-000067070000}"/>
    <cellStyle name="20% - Accent4 22 4" xfId="1897" xr:uid="{00000000-0005-0000-0000-000068070000}"/>
    <cellStyle name="20% - Accent4 22 5" xfId="1898" xr:uid="{00000000-0005-0000-0000-000069070000}"/>
    <cellStyle name="20% - Accent4 22 6" xfId="1899" xr:uid="{00000000-0005-0000-0000-00006A070000}"/>
    <cellStyle name="20% - Accent4 22 7" xfId="1900" xr:uid="{00000000-0005-0000-0000-00006B070000}"/>
    <cellStyle name="20% - Accent4 22 8" xfId="1901" xr:uid="{00000000-0005-0000-0000-00006C070000}"/>
    <cellStyle name="20% - Accent4 23" xfId="1902" xr:uid="{00000000-0005-0000-0000-00006D070000}"/>
    <cellStyle name="20% - Accent4 23 2" xfId="1903" xr:uid="{00000000-0005-0000-0000-00006E070000}"/>
    <cellStyle name="20% - Accent4 23 3" xfId="1904" xr:uid="{00000000-0005-0000-0000-00006F070000}"/>
    <cellStyle name="20% - Accent4 23 4" xfId="1905" xr:uid="{00000000-0005-0000-0000-000070070000}"/>
    <cellStyle name="20% - Accent4 23 5" xfId="1906" xr:uid="{00000000-0005-0000-0000-000071070000}"/>
    <cellStyle name="20% - Accent4 23 6" xfId="1907" xr:uid="{00000000-0005-0000-0000-000072070000}"/>
    <cellStyle name="20% - Accent4 23 7" xfId="1908" xr:uid="{00000000-0005-0000-0000-000073070000}"/>
    <cellStyle name="20% - Accent4 23 8" xfId="1909" xr:uid="{00000000-0005-0000-0000-000074070000}"/>
    <cellStyle name="20% - Accent4 24" xfId="1910" xr:uid="{00000000-0005-0000-0000-000075070000}"/>
    <cellStyle name="20% - Accent4 24 2" xfId="1911" xr:uid="{00000000-0005-0000-0000-000076070000}"/>
    <cellStyle name="20% - Accent4 24 3" xfId="1912" xr:uid="{00000000-0005-0000-0000-000077070000}"/>
    <cellStyle name="20% - Accent4 24 4" xfId="1913" xr:uid="{00000000-0005-0000-0000-000078070000}"/>
    <cellStyle name="20% - Accent4 24 5" xfId="1914" xr:uid="{00000000-0005-0000-0000-000079070000}"/>
    <cellStyle name="20% - Accent4 24 6" xfId="1915" xr:uid="{00000000-0005-0000-0000-00007A070000}"/>
    <cellStyle name="20% - Accent4 24 7" xfId="1916" xr:uid="{00000000-0005-0000-0000-00007B070000}"/>
    <cellStyle name="20% - Accent4 24 8" xfId="1917" xr:uid="{00000000-0005-0000-0000-00007C070000}"/>
    <cellStyle name="20% - Accent4 25" xfId="1918" xr:uid="{00000000-0005-0000-0000-00007D070000}"/>
    <cellStyle name="20% - Accent4 25 2" xfId="1919" xr:uid="{00000000-0005-0000-0000-00007E070000}"/>
    <cellStyle name="20% - Accent4 25 3" xfId="1920" xr:uid="{00000000-0005-0000-0000-00007F070000}"/>
    <cellStyle name="20% - Accent4 25 4" xfId="1921" xr:uid="{00000000-0005-0000-0000-000080070000}"/>
    <cellStyle name="20% - Accent4 25 5" xfId="1922" xr:uid="{00000000-0005-0000-0000-000081070000}"/>
    <cellStyle name="20% - Accent4 25 6" xfId="1923" xr:uid="{00000000-0005-0000-0000-000082070000}"/>
    <cellStyle name="20% - Accent4 25 7" xfId="1924" xr:uid="{00000000-0005-0000-0000-000083070000}"/>
    <cellStyle name="20% - Accent4 25 8" xfId="1925" xr:uid="{00000000-0005-0000-0000-000084070000}"/>
    <cellStyle name="20% - Accent4 26" xfId="1926" xr:uid="{00000000-0005-0000-0000-000085070000}"/>
    <cellStyle name="20% - Accent4 26 2" xfId="1927" xr:uid="{00000000-0005-0000-0000-000086070000}"/>
    <cellStyle name="20% - Accent4 26 3" xfId="1928" xr:uid="{00000000-0005-0000-0000-000087070000}"/>
    <cellStyle name="20% - Accent4 26 4" xfId="1929" xr:uid="{00000000-0005-0000-0000-000088070000}"/>
    <cellStyle name="20% - Accent4 26 5" xfId="1930" xr:uid="{00000000-0005-0000-0000-000089070000}"/>
    <cellStyle name="20% - Accent4 26 6" xfId="1931" xr:uid="{00000000-0005-0000-0000-00008A070000}"/>
    <cellStyle name="20% - Accent4 26 7" xfId="1932" xr:uid="{00000000-0005-0000-0000-00008B070000}"/>
    <cellStyle name="20% - Accent4 26 8" xfId="1933" xr:uid="{00000000-0005-0000-0000-00008C070000}"/>
    <cellStyle name="20% - Accent4 27" xfId="1934" xr:uid="{00000000-0005-0000-0000-00008D070000}"/>
    <cellStyle name="20% - Accent4 27 2" xfId="1935" xr:uid="{00000000-0005-0000-0000-00008E070000}"/>
    <cellStyle name="20% - Accent4 27 3" xfId="1936" xr:uid="{00000000-0005-0000-0000-00008F070000}"/>
    <cellStyle name="20% - Accent4 27 4" xfId="1937" xr:uid="{00000000-0005-0000-0000-000090070000}"/>
    <cellStyle name="20% - Accent4 27 5" xfId="1938" xr:uid="{00000000-0005-0000-0000-000091070000}"/>
    <cellStyle name="20% - Accent4 27 6" xfId="1939" xr:uid="{00000000-0005-0000-0000-000092070000}"/>
    <cellStyle name="20% - Accent4 27 7" xfId="1940" xr:uid="{00000000-0005-0000-0000-000093070000}"/>
    <cellStyle name="20% - Accent4 27 8" xfId="1941" xr:uid="{00000000-0005-0000-0000-000094070000}"/>
    <cellStyle name="20% - Accent4 28" xfId="1942" xr:uid="{00000000-0005-0000-0000-000095070000}"/>
    <cellStyle name="20% - Accent4 28 2" xfId="1943" xr:uid="{00000000-0005-0000-0000-000096070000}"/>
    <cellStyle name="20% - Accent4 28 3" xfId="1944" xr:uid="{00000000-0005-0000-0000-000097070000}"/>
    <cellStyle name="20% - Accent4 28 4" xfId="1945" xr:uid="{00000000-0005-0000-0000-000098070000}"/>
    <cellStyle name="20% - Accent4 28 5" xfId="1946" xr:uid="{00000000-0005-0000-0000-000099070000}"/>
    <cellStyle name="20% - Accent4 28 6" xfId="1947" xr:uid="{00000000-0005-0000-0000-00009A070000}"/>
    <cellStyle name="20% - Accent4 28 7" xfId="1948" xr:uid="{00000000-0005-0000-0000-00009B070000}"/>
    <cellStyle name="20% - Accent4 28 8" xfId="1949" xr:uid="{00000000-0005-0000-0000-00009C070000}"/>
    <cellStyle name="20% - Accent4 29" xfId="1950" xr:uid="{00000000-0005-0000-0000-00009D070000}"/>
    <cellStyle name="20% - Accent4 29 2" xfId="1951" xr:uid="{00000000-0005-0000-0000-00009E070000}"/>
    <cellStyle name="20% - Accent4 29 3" xfId="1952" xr:uid="{00000000-0005-0000-0000-00009F070000}"/>
    <cellStyle name="20% - Accent4 29 4" xfId="1953" xr:uid="{00000000-0005-0000-0000-0000A0070000}"/>
    <cellStyle name="20% - Accent4 29 5" xfId="1954" xr:uid="{00000000-0005-0000-0000-0000A1070000}"/>
    <cellStyle name="20% - Accent4 29 6" xfId="1955" xr:uid="{00000000-0005-0000-0000-0000A2070000}"/>
    <cellStyle name="20% - Accent4 29 7" xfId="1956" xr:uid="{00000000-0005-0000-0000-0000A3070000}"/>
    <cellStyle name="20% - Accent4 29 8" xfId="1957" xr:uid="{00000000-0005-0000-0000-0000A4070000}"/>
    <cellStyle name="20% - Accent4 3" xfId="1958" xr:uid="{00000000-0005-0000-0000-0000A5070000}"/>
    <cellStyle name="20% - Accent4 3 2" xfId="1959" xr:uid="{00000000-0005-0000-0000-0000A6070000}"/>
    <cellStyle name="20% - Accent4 3 3" xfId="1960" xr:uid="{00000000-0005-0000-0000-0000A7070000}"/>
    <cellStyle name="20% - Accent4 3 4" xfId="1961" xr:uid="{00000000-0005-0000-0000-0000A8070000}"/>
    <cellStyle name="20% - Accent4 3 5" xfId="1962" xr:uid="{00000000-0005-0000-0000-0000A9070000}"/>
    <cellStyle name="20% - Accent4 3 6" xfId="1963" xr:uid="{00000000-0005-0000-0000-0000AA070000}"/>
    <cellStyle name="20% - Accent4 3 7" xfId="1964" xr:uid="{00000000-0005-0000-0000-0000AB070000}"/>
    <cellStyle name="20% - Accent4 3 8" xfId="1965" xr:uid="{00000000-0005-0000-0000-0000AC070000}"/>
    <cellStyle name="20% - Accent4 30" xfId="1966" xr:uid="{00000000-0005-0000-0000-0000AD070000}"/>
    <cellStyle name="20% - Accent4 30 2" xfId="1967" xr:uid="{00000000-0005-0000-0000-0000AE070000}"/>
    <cellStyle name="20% - Accent4 30 3" xfId="1968" xr:uid="{00000000-0005-0000-0000-0000AF070000}"/>
    <cellStyle name="20% - Accent4 30 4" xfId="1969" xr:uid="{00000000-0005-0000-0000-0000B0070000}"/>
    <cellStyle name="20% - Accent4 30 5" xfId="1970" xr:uid="{00000000-0005-0000-0000-0000B1070000}"/>
    <cellStyle name="20% - Accent4 30 6" xfId="1971" xr:uid="{00000000-0005-0000-0000-0000B2070000}"/>
    <cellStyle name="20% - Accent4 30 7" xfId="1972" xr:uid="{00000000-0005-0000-0000-0000B3070000}"/>
    <cellStyle name="20% - Accent4 30 8" xfId="1973" xr:uid="{00000000-0005-0000-0000-0000B4070000}"/>
    <cellStyle name="20% - Accent4 31" xfId="1974" xr:uid="{00000000-0005-0000-0000-0000B5070000}"/>
    <cellStyle name="20% - Accent4 31 2" xfId="1975" xr:uid="{00000000-0005-0000-0000-0000B6070000}"/>
    <cellStyle name="20% - Accent4 31 3" xfId="1976" xr:uid="{00000000-0005-0000-0000-0000B7070000}"/>
    <cellStyle name="20% - Accent4 31 4" xfId="1977" xr:uid="{00000000-0005-0000-0000-0000B8070000}"/>
    <cellStyle name="20% - Accent4 31 5" xfId="1978" xr:uid="{00000000-0005-0000-0000-0000B9070000}"/>
    <cellStyle name="20% - Accent4 31 6" xfId="1979" xr:uid="{00000000-0005-0000-0000-0000BA070000}"/>
    <cellStyle name="20% - Accent4 31 7" xfId="1980" xr:uid="{00000000-0005-0000-0000-0000BB070000}"/>
    <cellStyle name="20% - Accent4 31 8" xfId="1981" xr:uid="{00000000-0005-0000-0000-0000BC070000}"/>
    <cellStyle name="20% - Accent4 32" xfId="1982" xr:uid="{00000000-0005-0000-0000-0000BD070000}"/>
    <cellStyle name="20% - Accent4 32 2" xfId="1983" xr:uid="{00000000-0005-0000-0000-0000BE070000}"/>
    <cellStyle name="20% - Accent4 32 3" xfId="1984" xr:uid="{00000000-0005-0000-0000-0000BF070000}"/>
    <cellStyle name="20% - Accent4 32 4" xfId="1985" xr:uid="{00000000-0005-0000-0000-0000C0070000}"/>
    <cellStyle name="20% - Accent4 32 5" xfId="1986" xr:uid="{00000000-0005-0000-0000-0000C1070000}"/>
    <cellStyle name="20% - Accent4 32 6" xfId="1987" xr:uid="{00000000-0005-0000-0000-0000C2070000}"/>
    <cellStyle name="20% - Accent4 32 7" xfId="1988" xr:uid="{00000000-0005-0000-0000-0000C3070000}"/>
    <cellStyle name="20% - Accent4 32 8" xfId="1989" xr:uid="{00000000-0005-0000-0000-0000C4070000}"/>
    <cellStyle name="20% - Accent4 33" xfId="1990" xr:uid="{00000000-0005-0000-0000-0000C5070000}"/>
    <cellStyle name="20% - Accent4 33 2" xfId="1991" xr:uid="{00000000-0005-0000-0000-0000C6070000}"/>
    <cellStyle name="20% - Accent4 33 3" xfId="1992" xr:uid="{00000000-0005-0000-0000-0000C7070000}"/>
    <cellStyle name="20% - Accent4 33 4" xfId="1993" xr:uid="{00000000-0005-0000-0000-0000C8070000}"/>
    <cellStyle name="20% - Accent4 33 5" xfId="1994" xr:uid="{00000000-0005-0000-0000-0000C9070000}"/>
    <cellStyle name="20% - Accent4 33 6" xfId="1995" xr:uid="{00000000-0005-0000-0000-0000CA070000}"/>
    <cellStyle name="20% - Accent4 33 7" xfId="1996" xr:uid="{00000000-0005-0000-0000-0000CB070000}"/>
    <cellStyle name="20% - Accent4 33 8" xfId="1997" xr:uid="{00000000-0005-0000-0000-0000CC070000}"/>
    <cellStyle name="20% - Accent4 34" xfId="1998" xr:uid="{00000000-0005-0000-0000-0000CD070000}"/>
    <cellStyle name="20% - Accent4 34 2" xfId="1999" xr:uid="{00000000-0005-0000-0000-0000CE070000}"/>
    <cellStyle name="20% - Accent4 34 3" xfId="2000" xr:uid="{00000000-0005-0000-0000-0000CF070000}"/>
    <cellStyle name="20% - Accent4 34 4" xfId="2001" xr:uid="{00000000-0005-0000-0000-0000D0070000}"/>
    <cellStyle name="20% - Accent4 34 5" xfId="2002" xr:uid="{00000000-0005-0000-0000-0000D1070000}"/>
    <cellStyle name="20% - Accent4 34 6" xfId="2003" xr:uid="{00000000-0005-0000-0000-0000D2070000}"/>
    <cellStyle name="20% - Accent4 34 7" xfId="2004" xr:uid="{00000000-0005-0000-0000-0000D3070000}"/>
    <cellStyle name="20% - Accent4 34 8" xfId="2005" xr:uid="{00000000-0005-0000-0000-0000D4070000}"/>
    <cellStyle name="20% - Accent4 35" xfId="2006" xr:uid="{00000000-0005-0000-0000-0000D5070000}"/>
    <cellStyle name="20% - Accent4 35 2" xfId="2007" xr:uid="{00000000-0005-0000-0000-0000D6070000}"/>
    <cellStyle name="20% - Accent4 35 3" xfId="2008" xr:uid="{00000000-0005-0000-0000-0000D7070000}"/>
    <cellStyle name="20% - Accent4 35 4" xfId="2009" xr:uid="{00000000-0005-0000-0000-0000D8070000}"/>
    <cellStyle name="20% - Accent4 35 5" xfId="2010" xr:uid="{00000000-0005-0000-0000-0000D9070000}"/>
    <cellStyle name="20% - Accent4 35 6" xfId="2011" xr:uid="{00000000-0005-0000-0000-0000DA070000}"/>
    <cellStyle name="20% - Accent4 35 7" xfId="2012" xr:uid="{00000000-0005-0000-0000-0000DB070000}"/>
    <cellStyle name="20% - Accent4 35 8" xfId="2013" xr:uid="{00000000-0005-0000-0000-0000DC070000}"/>
    <cellStyle name="20% - Accent4 36" xfId="2014" xr:uid="{00000000-0005-0000-0000-0000DD070000}"/>
    <cellStyle name="20% - Accent4 36 2" xfId="2015" xr:uid="{00000000-0005-0000-0000-0000DE070000}"/>
    <cellStyle name="20% - Accent4 36 3" xfId="2016" xr:uid="{00000000-0005-0000-0000-0000DF070000}"/>
    <cellStyle name="20% - Accent4 36 4" xfId="2017" xr:uid="{00000000-0005-0000-0000-0000E0070000}"/>
    <cellStyle name="20% - Accent4 36 5" xfId="2018" xr:uid="{00000000-0005-0000-0000-0000E1070000}"/>
    <cellStyle name="20% - Accent4 36 6" xfId="2019" xr:uid="{00000000-0005-0000-0000-0000E2070000}"/>
    <cellStyle name="20% - Accent4 36 7" xfId="2020" xr:uid="{00000000-0005-0000-0000-0000E3070000}"/>
    <cellStyle name="20% - Accent4 36 8" xfId="2021" xr:uid="{00000000-0005-0000-0000-0000E4070000}"/>
    <cellStyle name="20% - Accent4 37" xfId="2022" xr:uid="{00000000-0005-0000-0000-0000E5070000}"/>
    <cellStyle name="20% - Accent4 37 2" xfId="2023" xr:uid="{00000000-0005-0000-0000-0000E6070000}"/>
    <cellStyle name="20% - Accent4 37 3" xfId="2024" xr:uid="{00000000-0005-0000-0000-0000E7070000}"/>
    <cellStyle name="20% - Accent4 37 4" xfId="2025" xr:uid="{00000000-0005-0000-0000-0000E8070000}"/>
    <cellStyle name="20% - Accent4 37 5" xfId="2026" xr:uid="{00000000-0005-0000-0000-0000E9070000}"/>
    <cellStyle name="20% - Accent4 37 6" xfId="2027" xr:uid="{00000000-0005-0000-0000-0000EA070000}"/>
    <cellStyle name="20% - Accent4 37 7" xfId="2028" xr:uid="{00000000-0005-0000-0000-0000EB070000}"/>
    <cellStyle name="20% - Accent4 37 8" xfId="2029" xr:uid="{00000000-0005-0000-0000-0000EC070000}"/>
    <cellStyle name="20% - Accent4 38" xfId="2030" xr:uid="{00000000-0005-0000-0000-0000ED070000}"/>
    <cellStyle name="20% - Accent4 38 2" xfId="2031" xr:uid="{00000000-0005-0000-0000-0000EE070000}"/>
    <cellStyle name="20% - Accent4 38 3" xfId="2032" xr:uid="{00000000-0005-0000-0000-0000EF070000}"/>
    <cellStyle name="20% - Accent4 38 4" xfId="2033" xr:uid="{00000000-0005-0000-0000-0000F0070000}"/>
    <cellStyle name="20% - Accent4 38 5" xfId="2034" xr:uid="{00000000-0005-0000-0000-0000F1070000}"/>
    <cellStyle name="20% - Accent4 38 6" xfId="2035" xr:uid="{00000000-0005-0000-0000-0000F2070000}"/>
    <cellStyle name="20% - Accent4 38 7" xfId="2036" xr:uid="{00000000-0005-0000-0000-0000F3070000}"/>
    <cellStyle name="20% - Accent4 38 8" xfId="2037" xr:uid="{00000000-0005-0000-0000-0000F4070000}"/>
    <cellStyle name="20% - Accent4 39" xfId="2038" xr:uid="{00000000-0005-0000-0000-0000F5070000}"/>
    <cellStyle name="20% - Accent4 39 2" xfId="2039" xr:uid="{00000000-0005-0000-0000-0000F6070000}"/>
    <cellStyle name="20% - Accent4 39 3" xfId="2040" xr:uid="{00000000-0005-0000-0000-0000F7070000}"/>
    <cellStyle name="20% - Accent4 39 4" xfId="2041" xr:uid="{00000000-0005-0000-0000-0000F8070000}"/>
    <cellStyle name="20% - Accent4 39 5" xfId="2042" xr:uid="{00000000-0005-0000-0000-0000F9070000}"/>
    <cellStyle name="20% - Accent4 39 6" xfId="2043" xr:uid="{00000000-0005-0000-0000-0000FA070000}"/>
    <cellStyle name="20% - Accent4 39 7" xfId="2044" xr:uid="{00000000-0005-0000-0000-0000FB070000}"/>
    <cellStyle name="20% - Accent4 39 8" xfId="2045" xr:uid="{00000000-0005-0000-0000-0000FC070000}"/>
    <cellStyle name="20% - Accent4 4" xfId="2046" xr:uid="{00000000-0005-0000-0000-0000FD070000}"/>
    <cellStyle name="20% - Accent4 4 2" xfId="2047" xr:uid="{00000000-0005-0000-0000-0000FE070000}"/>
    <cellStyle name="20% - Accent4 4 3" xfId="2048" xr:uid="{00000000-0005-0000-0000-0000FF070000}"/>
    <cellStyle name="20% - Accent4 4 4" xfId="2049" xr:uid="{00000000-0005-0000-0000-000000080000}"/>
    <cellStyle name="20% - Accent4 4 5" xfId="2050" xr:uid="{00000000-0005-0000-0000-000001080000}"/>
    <cellStyle name="20% - Accent4 4 6" xfId="2051" xr:uid="{00000000-0005-0000-0000-000002080000}"/>
    <cellStyle name="20% - Accent4 4 7" xfId="2052" xr:uid="{00000000-0005-0000-0000-000003080000}"/>
    <cellStyle name="20% - Accent4 4 8" xfId="2053" xr:uid="{00000000-0005-0000-0000-000004080000}"/>
    <cellStyle name="20% - Accent4 40" xfId="2054" xr:uid="{00000000-0005-0000-0000-000005080000}"/>
    <cellStyle name="20% - Accent4 40 2" xfId="2055" xr:uid="{00000000-0005-0000-0000-000006080000}"/>
    <cellStyle name="20% - Accent4 40 3" xfId="2056" xr:uid="{00000000-0005-0000-0000-000007080000}"/>
    <cellStyle name="20% - Accent4 40 4" xfId="2057" xr:uid="{00000000-0005-0000-0000-000008080000}"/>
    <cellStyle name="20% - Accent4 40 5" xfId="2058" xr:uid="{00000000-0005-0000-0000-000009080000}"/>
    <cellStyle name="20% - Accent4 40 6" xfId="2059" xr:uid="{00000000-0005-0000-0000-00000A080000}"/>
    <cellStyle name="20% - Accent4 40 7" xfId="2060" xr:uid="{00000000-0005-0000-0000-00000B080000}"/>
    <cellStyle name="20% - Accent4 40 8" xfId="2061" xr:uid="{00000000-0005-0000-0000-00000C080000}"/>
    <cellStyle name="20% - Accent4 41" xfId="2062" xr:uid="{00000000-0005-0000-0000-00000D080000}"/>
    <cellStyle name="20% - Accent4 41 2" xfId="2063" xr:uid="{00000000-0005-0000-0000-00000E080000}"/>
    <cellStyle name="20% - Accent4 41 3" xfId="2064" xr:uid="{00000000-0005-0000-0000-00000F080000}"/>
    <cellStyle name="20% - Accent4 41 4" xfId="2065" xr:uid="{00000000-0005-0000-0000-000010080000}"/>
    <cellStyle name="20% - Accent4 41 5" xfId="2066" xr:uid="{00000000-0005-0000-0000-000011080000}"/>
    <cellStyle name="20% - Accent4 41 6" xfId="2067" xr:uid="{00000000-0005-0000-0000-000012080000}"/>
    <cellStyle name="20% - Accent4 41 7" xfId="2068" xr:uid="{00000000-0005-0000-0000-000013080000}"/>
    <cellStyle name="20% - Accent4 41 8" xfId="2069" xr:uid="{00000000-0005-0000-0000-000014080000}"/>
    <cellStyle name="20% - Accent4 42" xfId="2070" xr:uid="{00000000-0005-0000-0000-000015080000}"/>
    <cellStyle name="20% - Accent4 42 2" xfId="2071" xr:uid="{00000000-0005-0000-0000-000016080000}"/>
    <cellStyle name="20% - Accent4 42 3" xfId="2072" xr:uid="{00000000-0005-0000-0000-000017080000}"/>
    <cellStyle name="20% - Accent4 42 4" xfId="2073" xr:uid="{00000000-0005-0000-0000-000018080000}"/>
    <cellStyle name="20% - Accent4 42 5" xfId="2074" xr:uid="{00000000-0005-0000-0000-000019080000}"/>
    <cellStyle name="20% - Accent4 42 6" xfId="2075" xr:uid="{00000000-0005-0000-0000-00001A080000}"/>
    <cellStyle name="20% - Accent4 42 7" xfId="2076" xr:uid="{00000000-0005-0000-0000-00001B080000}"/>
    <cellStyle name="20% - Accent4 42 8" xfId="2077" xr:uid="{00000000-0005-0000-0000-00001C080000}"/>
    <cellStyle name="20% - Accent4 43" xfId="2078" xr:uid="{00000000-0005-0000-0000-00001D080000}"/>
    <cellStyle name="20% - Accent4 43 2" xfId="2079" xr:uid="{00000000-0005-0000-0000-00001E080000}"/>
    <cellStyle name="20% - Accent4 43 3" xfId="2080" xr:uid="{00000000-0005-0000-0000-00001F080000}"/>
    <cellStyle name="20% - Accent4 43 4" xfId="2081" xr:uid="{00000000-0005-0000-0000-000020080000}"/>
    <cellStyle name="20% - Accent4 43 5" xfId="2082" xr:uid="{00000000-0005-0000-0000-000021080000}"/>
    <cellStyle name="20% - Accent4 43 6" xfId="2083" xr:uid="{00000000-0005-0000-0000-000022080000}"/>
    <cellStyle name="20% - Accent4 43 7" xfId="2084" xr:uid="{00000000-0005-0000-0000-000023080000}"/>
    <cellStyle name="20% - Accent4 43 8" xfId="2085" xr:uid="{00000000-0005-0000-0000-000024080000}"/>
    <cellStyle name="20% - Accent4 44" xfId="2086" xr:uid="{00000000-0005-0000-0000-000025080000}"/>
    <cellStyle name="20% - Accent4 44 2" xfId="2087" xr:uid="{00000000-0005-0000-0000-000026080000}"/>
    <cellStyle name="20% - Accent4 44 3" xfId="2088" xr:uid="{00000000-0005-0000-0000-000027080000}"/>
    <cellStyle name="20% - Accent4 44 4" xfId="2089" xr:uid="{00000000-0005-0000-0000-000028080000}"/>
    <cellStyle name="20% - Accent4 44 5" xfId="2090" xr:uid="{00000000-0005-0000-0000-000029080000}"/>
    <cellStyle name="20% - Accent4 44 6" xfId="2091" xr:uid="{00000000-0005-0000-0000-00002A080000}"/>
    <cellStyle name="20% - Accent4 44 7" xfId="2092" xr:uid="{00000000-0005-0000-0000-00002B080000}"/>
    <cellStyle name="20% - Accent4 44 8" xfId="2093" xr:uid="{00000000-0005-0000-0000-00002C080000}"/>
    <cellStyle name="20% - Accent4 45" xfId="2094" xr:uid="{00000000-0005-0000-0000-00002D080000}"/>
    <cellStyle name="20% - Accent4 45 2" xfId="2095" xr:uid="{00000000-0005-0000-0000-00002E080000}"/>
    <cellStyle name="20% - Accent4 45 3" xfId="2096" xr:uid="{00000000-0005-0000-0000-00002F080000}"/>
    <cellStyle name="20% - Accent4 45 4" xfId="2097" xr:uid="{00000000-0005-0000-0000-000030080000}"/>
    <cellStyle name="20% - Accent4 45 5" xfId="2098" xr:uid="{00000000-0005-0000-0000-000031080000}"/>
    <cellStyle name="20% - Accent4 45 6" xfId="2099" xr:uid="{00000000-0005-0000-0000-000032080000}"/>
    <cellStyle name="20% - Accent4 45 7" xfId="2100" xr:uid="{00000000-0005-0000-0000-000033080000}"/>
    <cellStyle name="20% - Accent4 45 8" xfId="2101" xr:uid="{00000000-0005-0000-0000-000034080000}"/>
    <cellStyle name="20% - Accent4 46" xfId="2102" xr:uid="{00000000-0005-0000-0000-000035080000}"/>
    <cellStyle name="20% - Accent4 46 2" xfId="2103" xr:uid="{00000000-0005-0000-0000-000036080000}"/>
    <cellStyle name="20% - Accent4 46 3" xfId="2104" xr:uid="{00000000-0005-0000-0000-000037080000}"/>
    <cellStyle name="20% - Accent4 46 4" xfId="2105" xr:uid="{00000000-0005-0000-0000-000038080000}"/>
    <cellStyle name="20% - Accent4 46 5" xfId="2106" xr:uid="{00000000-0005-0000-0000-000039080000}"/>
    <cellStyle name="20% - Accent4 46 6" xfId="2107" xr:uid="{00000000-0005-0000-0000-00003A080000}"/>
    <cellStyle name="20% - Accent4 46 7" xfId="2108" xr:uid="{00000000-0005-0000-0000-00003B080000}"/>
    <cellStyle name="20% - Accent4 46 8" xfId="2109" xr:uid="{00000000-0005-0000-0000-00003C080000}"/>
    <cellStyle name="20% - Accent4 47" xfId="2110" xr:uid="{00000000-0005-0000-0000-00003D080000}"/>
    <cellStyle name="20% - Accent4 47 2" xfId="2111" xr:uid="{00000000-0005-0000-0000-00003E080000}"/>
    <cellStyle name="20% - Accent4 47 3" xfId="2112" xr:uid="{00000000-0005-0000-0000-00003F080000}"/>
    <cellStyle name="20% - Accent4 47 4" xfId="2113" xr:uid="{00000000-0005-0000-0000-000040080000}"/>
    <cellStyle name="20% - Accent4 47 5" xfId="2114" xr:uid="{00000000-0005-0000-0000-000041080000}"/>
    <cellStyle name="20% - Accent4 47 6" xfId="2115" xr:uid="{00000000-0005-0000-0000-000042080000}"/>
    <cellStyle name="20% - Accent4 47 7" xfId="2116" xr:uid="{00000000-0005-0000-0000-000043080000}"/>
    <cellStyle name="20% - Accent4 47 8" xfId="2117" xr:uid="{00000000-0005-0000-0000-000044080000}"/>
    <cellStyle name="20% - Accent4 48" xfId="2118" xr:uid="{00000000-0005-0000-0000-000045080000}"/>
    <cellStyle name="20% - Accent4 48 2" xfId="2119" xr:uid="{00000000-0005-0000-0000-000046080000}"/>
    <cellStyle name="20% - Accent4 48 3" xfId="2120" xr:uid="{00000000-0005-0000-0000-000047080000}"/>
    <cellStyle name="20% - Accent4 48 4" xfId="2121" xr:uid="{00000000-0005-0000-0000-000048080000}"/>
    <cellStyle name="20% - Accent4 48 5" xfId="2122" xr:uid="{00000000-0005-0000-0000-000049080000}"/>
    <cellStyle name="20% - Accent4 48 6" xfId="2123" xr:uid="{00000000-0005-0000-0000-00004A080000}"/>
    <cellStyle name="20% - Accent4 48 7" xfId="2124" xr:uid="{00000000-0005-0000-0000-00004B080000}"/>
    <cellStyle name="20% - Accent4 48 8" xfId="2125" xr:uid="{00000000-0005-0000-0000-00004C080000}"/>
    <cellStyle name="20% - Accent4 49" xfId="2126" xr:uid="{00000000-0005-0000-0000-00004D080000}"/>
    <cellStyle name="20% - Accent4 49 2" xfId="2127" xr:uid="{00000000-0005-0000-0000-00004E080000}"/>
    <cellStyle name="20% - Accent4 49 3" xfId="2128" xr:uid="{00000000-0005-0000-0000-00004F080000}"/>
    <cellStyle name="20% - Accent4 49 4" xfId="2129" xr:uid="{00000000-0005-0000-0000-000050080000}"/>
    <cellStyle name="20% - Accent4 49 5" xfId="2130" xr:uid="{00000000-0005-0000-0000-000051080000}"/>
    <cellStyle name="20% - Accent4 49 6" xfId="2131" xr:uid="{00000000-0005-0000-0000-000052080000}"/>
    <cellStyle name="20% - Accent4 49 7" xfId="2132" xr:uid="{00000000-0005-0000-0000-000053080000}"/>
    <cellStyle name="20% - Accent4 49 8" xfId="2133" xr:uid="{00000000-0005-0000-0000-000054080000}"/>
    <cellStyle name="20% - Accent4 5" xfId="2134" xr:uid="{00000000-0005-0000-0000-000055080000}"/>
    <cellStyle name="20% - Accent4 5 2" xfId="2135" xr:uid="{00000000-0005-0000-0000-000056080000}"/>
    <cellStyle name="20% - Accent4 5 3" xfId="2136" xr:uid="{00000000-0005-0000-0000-000057080000}"/>
    <cellStyle name="20% - Accent4 5 4" xfId="2137" xr:uid="{00000000-0005-0000-0000-000058080000}"/>
    <cellStyle name="20% - Accent4 5 5" xfId="2138" xr:uid="{00000000-0005-0000-0000-000059080000}"/>
    <cellStyle name="20% - Accent4 5 6" xfId="2139" xr:uid="{00000000-0005-0000-0000-00005A080000}"/>
    <cellStyle name="20% - Accent4 5 7" xfId="2140" xr:uid="{00000000-0005-0000-0000-00005B080000}"/>
    <cellStyle name="20% - Accent4 5 8" xfId="2141" xr:uid="{00000000-0005-0000-0000-00005C080000}"/>
    <cellStyle name="20% - Accent4 50" xfId="2142" xr:uid="{00000000-0005-0000-0000-00005D080000}"/>
    <cellStyle name="20% - Accent4 50 2" xfId="2143" xr:uid="{00000000-0005-0000-0000-00005E080000}"/>
    <cellStyle name="20% - Accent4 50 3" xfId="2144" xr:uid="{00000000-0005-0000-0000-00005F080000}"/>
    <cellStyle name="20% - Accent4 50 4" xfId="2145" xr:uid="{00000000-0005-0000-0000-000060080000}"/>
    <cellStyle name="20% - Accent4 50 5" xfId="2146" xr:uid="{00000000-0005-0000-0000-000061080000}"/>
    <cellStyle name="20% - Accent4 50 6" xfId="2147" xr:uid="{00000000-0005-0000-0000-000062080000}"/>
    <cellStyle name="20% - Accent4 50 7" xfId="2148" xr:uid="{00000000-0005-0000-0000-000063080000}"/>
    <cellStyle name="20% - Accent4 50 8" xfId="2149" xr:uid="{00000000-0005-0000-0000-000064080000}"/>
    <cellStyle name="20% - Accent4 51" xfId="2150" xr:uid="{00000000-0005-0000-0000-000065080000}"/>
    <cellStyle name="20% - Accent4 51 2" xfId="2151" xr:uid="{00000000-0005-0000-0000-000066080000}"/>
    <cellStyle name="20% - Accent4 51 3" xfId="2152" xr:uid="{00000000-0005-0000-0000-000067080000}"/>
    <cellStyle name="20% - Accent4 51 4" xfId="2153" xr:uid="{00000000-0005-0000-0000-000068080000}"/>
    <cellStyle name="20% - Accent4 51 5" xfId="2154" xr:uid="{00000000-0005-0000-0000-000069080000}"/>
    <cellStyle name="20% - Accent4 51 6" xfId="2155" xr:uid="{00000000-0005-0000-0000-00006A080000}"/>
    <cellStyle name="20% - Accent4 51 7" xfId="2156" xr:uid="{00000000-0005-0000-0000-00006B080000}"/>
    <cellStyle name="20% - Accent4 51 8" xfId="2157" xr:uid="{00000000-0005-0000-0000-00006C080000}"/>
    <cellStyle name="20% - Accent4 52" xfId="2158" xr:uid="{00000000-0005-0000-0000-00006D080000}"/>
    <cellStyle name="20% - Accent4 52 2" xfId="2159" xr:uid="{00000000-0005-0000-0000-00006E080000}"/>
    <cellStyle name="20% - Accent4 52 3" xfId="2160" xr:uid="{00000000-0005-0000-0000-00006F080000}"/>
    <cellStyle name="20% - Accent4 52 4" xfId="2161" xr:uid="{00000000-0005-0000-0000-000070080000}"/>
    <cellStyle name="20% - Accent4 52 5" xfId="2162" xr:uid="{00000000-0005-0000-0000-000071080000}"/>
    <cellStyle name="20% - Accent4 52 6" xfId="2163" xr:uid="{00000000-0005-0000-0000-000072080000}"/>
    <cellStyle name="20% - Accent4 52 7" xfId="2164" xr:uid="{00000000-0005-0000-0000-000073080000}"/>
    <cellStyle name="20% - Accent4 52 8" xfId="2165" xr:uid="{00000000-0005-0000-0000-000074080000}"/>
    <cellStyle name="20% - Accent4 53" xfId="2166" xr:uid="{00000000-0005-0000-0000-000075080000}"/>
    <cellStyle name="20% - Accent4 53 2" xfId="2167" xr:uid="{00000000-0005-0000-0000-000076080000}"/>
    <cellStyle name="20% - Accent4 53 3" xfId="2168" xr:uid="{00000000-0005-0000-0000-000077080000}"/>
    <cellStyle name="20% - Accent4 53 4" xfId="2169" xr:uid="{00000000-0005-0000-0000-000078080000}"/>
    <cellStyle name="20% - Accent4 53 5" xfId="2170" xr:uid="{00000000-0005-0000-0000-000079080000}"/>
    <cellStyle name="20% - Accent4 53 6" xfId="2171" xr:uid="{00000000-0005-0000-0000-00007A080000}"/>
    <cellStyle name="20% - Accent4 53 7" xfId="2172" xr:uid="{00000000-0005-0000-0000-00007B080000}"/>
    <cellStyle name="20% - Accent4 53 8" xfId="2173" xr:uid="{00000000-0005-0000-0000-00007C080000}"/>
    <cellStyle name="20% - Accent4 54" xfId="2174" xr:uid="{00000000-0005-0000-0000-00007D080000}"/>
    <cellStyle name="20% - Accent4 54 2" xfId="2175" xr:uid="{00000000-0005-0000-0000-00007E080000}"/>
    <cellStyle name="20% - Accent4 54 3" xfId="2176" xr:uid="{00000000-0005-0000-0000-00007F080000}"/>
    <cellStyle name="20% - Accent4 54 4" xfId="2177" xr:uid="{00000000-0005-0000-0000-000080080000}"/>
    <cellStyle name="20% - Accent4 54 5" xfId="2178" xr:uid="{00000000-0005-0000-0000-000081080000}"/>
    <cellStyle name="20% - Accent4 54 6" xfId="2179" xr:uid="{00000000-0005-0000-0000-000082080000}"/>
    <cellStyle name="20% - Accent4 54 7" xfId="2180" xr:uid="{00000000-0005-0000-0000-000083080000}"/>
    <cellStyle name="20% - Accent4 54 8" xfId="2181" xr:uid="{00000000-0005-0000-0000-000084080000}"/>
    <cellStyle name="20% - Accent4 55" xfId="2182" xr:uid="{00000000-0005-0000-0000-000085080000}"/>
    <cellStyle name="20% - Accent4 55 2" xfId="2183" xr:uid="{00000000-0005-0000-0000-000086080000}"/>
    <cellStyle name="20% - Accent4 55 3" xfId="2184" xr:uid="{00000000-0005-0000-0000-000087080000}"/>
    <cellStyle name="20% - Accent4 55 4" xfId="2185" xr:uid="{00000000-0005-0000-0000-000088080000}"/>
    <cellStyle name="20% - Accent4 55 5" xfId="2186" xr:uid="{00000000-0005-0000-0000-000089080000}"/>
    <cellStyle name="20% - Accent4 55 6" xfId="2187" xr:uid="{00000000-0005-0000-0000-00008A080000}"/>
    <cellStyle name="20% - Accent4 55 7" xfId="2188" xr:uid="{00000000-0005-0000-0000-00008B080000}"/>
    <cellStyle name="20% - Accent4 55 8" xfId="2189" xr:uid="{00000000-0005-0000-0000-00008C080000}"/>
    <cellStyle name="20% - Accent4 56" xfId="2190" xr:uid="{00000000-0005-0000-0000-00008D080000}"/>
    <cellStyle name="20% - Accent4 56 2" xfId="2191" xr:uid="{00000000-0005-0000-0000-00008E080000}"/>
    <cellStyle name="20% - Accent4 56 3" xfId="2192" xr:uid="{00000000-0005-0000-0000-00008F080000}"/>
    <cellStyle name="20% - Accent4 56 4" xfId="2193" xr:uid="{00000000-0005-0000-0000-000090080000}"/>
    <cellStyle name="20% - Accent4 56 5" xfId="2194" xr:uid="{00000000-0005-0000-0000-000091080000}"/>
    <cellStyle name="20% - Accent4 56 6" xfId="2195" xr:uid="{00000000-0005-0000-0000-000092080000}"/>
    <cellStyle name="20% - Accent4 56 7" xfId="2196" xr:uid="{00000000-0005-0000-0000-000093080000}"/>
    <cellStyle name="20% - Accent4 56 8" xfId="2197" xr:uid="{00000000-0005-0000-0000-000094080000}"/>
    <cellStyle name="20% - Accent4 57" xfId="2198" xr:uid="{00000000-0005-0000-0000-000095080000}"/>
    <cellStyle name="20% - Accent4 57 2" xfId="2199" xr:uid="{00000000-0005-0000-0000-000096080000}"/>
    <cellStyle name="20% - Accent4 57 3" xfId="2200" xr:uid="{00000000-0005-0000-0000-000097080000}"/>
    <cellStyle name="20% - Accent4 57 4" xfId="2201" xr:uid="{00000000-0005-0000-0000-000098080000}"/>
    <cellStyle name="20% - Accent4 57 5" xfId="2202" xr:uid="{00000000-0005-0000-0000-000099080000}"/>
    <cellStyle name="20% - Accent4 57 6" xfId="2203" xr:uid="{00000000-0005-0000-0000-00009A080000}"/>
    <cellStyle name="20% - Accent4 57 7" xfId="2204" xr:uid="{00000000-0005-0000-0000-00009B080000}"/>
    <cellStyle name="20% - Accent4 57 8" xfId="2205" xr:uid="{00000000-0005-0000-0000-00009C080000}"/>
    <cellStyle name="20% - Accent4 58" xfId="2206" xr:uid="{00000000-0005-0000-0000-00009D080000}"/>
    <cellStyle name="20% - Accent4 58 2" xfId="2207" xr:uid="{00000000-0005-0000-0000-00009E080000}"/>
    <cellStyle name="20% - Accent4 58 3" xfId="2208" xr:uid="{00000000-0005-0000-0000-00009F080000}"/>
    <cellStyle name="20% - Accent4 58 4" xfId="2209" xr:uid="{00000000-0005-0000-0000-0000A0080000}"/>
    <cellStyle name="20% - Accent4 58 5" xfId="2210" xr:uid="{00000000-0005-0000-0000-0000A1080000}"/>
    <cellStyle name="20% - Accent4 58 6" xfId="2211" xr:uid="{00000000-0005-0000-0000-0000A2080000}"/>
    <cellStyle name="20% - Accent4 58 7" xfId="2212" xr:uid="{00000000-0005-0000-0000-0000A3080000}"/>
    <cellStyle name="20% - Accent4 58 8" xfId="2213" xr:uid="{00000000-0005-0000-0000-0000A4080000}"/>
    <cellStyle name="20% - Accent4 59" xfId="2214" xr:uid="{00000000-0005-0000-0000-0000A5080000}"/>
    <cellStyle name="20% - Accent4 59 2" xfId="2215" xr:uid="{00000000-0005-0000-0000-0000A6080000}"/>
    <cellStyle name="20% - Accent4 59 3" xfId="2216" xr:uid="{00000000-0005-0000-0000-0000A7080000}"/>
    <cellStyle name="20% - Accent4 59 4" xfId="2217" xr:uid="{00000000-0005-0000-0000-0000A8080000}"/>
    <cellStyle name="20% - Accent4 59 5" xfId="2218" xr:uid="{00000000-0005-0000-0000-0000A9080000}"/>
    <cellStyle name="20% - Accent4 59 6" xfId="2219" xr:uid="{00000000-0005-0000-0000-0000AA080000}"/>
    <cellStyle name="20% - Accent4 59 7" xfId="2220" xr:uid="{00000000-0005-0000-0000-0000AB080000}"/>
    <cellStyle name="20% - Accent4 59 8" xfId="2221" xr:uid="{00000000-0005-0000-0000-0000AC080000}"/>
    <cellStyle name="20% - Accent4 6" xfId="2222" xr:uid="{00000000-0005-0000-0000-0000AD080000}"/>
    <cellStyle name="20% - Accent4 6 2" xfId="2223" xr:uid="{00000000-0005-0000-0000-0000AE080000}"/>
    <cellStyle name="20% - Accent4 6 3" xfId="2224" xr:uid="{00000000-0005-0000-0000-0000AF080000}"/>
    <cellStyle name="20% - Accent4 6 4" xfId="2225" xr:uid="{00000000-0005-0000-0000-0000B0080000}"/>
    <cellStyle name="20% - Accent4 6 5" xfId="2226" xr:uid="{00000000-0005-0000-0000-0000B1080000}"/>
    <cellStyle name="20% - Accent4 6 6" xfId="2227" xr:uid="{00000000-0005-0000-0000-0000B2080000}"/>
    <cellStyle name="20% - Accent4 6 7" xfId="2228" xr:uid="{00000000-0005-0000-0000-0000B3080000}"/>
    <cellStyle name="20% - Accent4 6 8" xfId="2229" xr:uid="{00000000-0005-0000-0000-0000B4080000}"/>
    <cellStyle name="20% - Accent4 60" xfId="2230" xr:uid="{00000000-0005-0000-0000-0000B5080000}"/>
    <cellStyle name="20% - Accent4 60 2" xfId="2231" xr:uid="{00000000-0005-0000-0000-0000B6080000}"/>
    <cellStyle name="20% - Accent4 60 3" xfId="2232" xr:uid="{00000000-0005-0000-0000-0000B7080000}"/>
    <cellStyle name="20% - Accent4 60 4" xfId="2233" xr:uid="{00000000-0005-0000-0000-0000B8080000}"/>
    <cellStyle name="20% - Accent4 60 5" xfId="2234" xr:uid="{00000000-0005-0000-0000-0000B9080000}"/>
    <cellStyle name="20% - Accent4 60 6" xfId="2235" xr:uid="{00000000-0005-0000-0000-0000BA080000}"/>
    <cellStyle name="20% - Accent4 60 7" xfId="2236" xr:uid="{00000000-0005-0000-0000-0000BB080000}"/>
    <cellStyle name="20% - Accent4 60 8" xfId="2237" xr:uid="{00000000-0005-0000-0000-0000BC080000}"/>
    <cellStyle name="20% - Accent4 61" xfId="2238" xr:uid="{00000000-0005-0000-0000-0000BD080000}"/>
    <cellStyle name="20% - Accent4 61 2" xfId="2239" xr:uid="{00000000-0005-0000-0000-0000BE080000}"/>
    <cellStyle name="20% - Accent4 61 3" xfId="2240" xr:uid="{00000000-0005-0000-0000-0000BF080000}"/>
    <cellStyle name="20% - Accent4 61 4" xfId="2241" xr:uid="{00000000-0005-0000-0000-0000C0080000}"/>
    <cellStyle name="20% - Accent4 61 5" xfId="2242" xr:uid="{00000000-0005-0000-0000-0000C1080000}"/>
    <cellStyle name="20% - Accent4 61 6" xfId="2243" xr:uid="{00000000-0005-0000-0000-0000C2080000}"/>
    <cellStyle name="20% - Accent4 61 7" xfId="2244" xr:uid="{00000000-0005-0000-0000-0000C3080000}"/>
    <cellStyle name="20% - Accent4 61 8" xfId="2245" xr:uid="{00000000-0005-0000-0000-0000C4080000}"/>
    <cellStyle name="20% - Accent4 62" xfId="2246" xr:uid="{00000000-0005-0000-0000-0000C5080000}"/>
    <cellStyle name="20% - Accent4 62 2" xfId="2247" xr:uid="{00000000-0005-0000-0000-0000C6080000}"/>
    <cellStyle name="20% - Accent4 62 3" xfId="2248" xr:uid="{00000000-0005-0000-0000-0000C7080000}"/>
    <cellStyle name="20% - Accent4 62 4" xfId="2249" xr:uid="{00000000-0005-0000-0000-0000C8080000}"/>
    <cellStyle name="20% - Accent4 62 5" xfId="2250" xr:uid="{00000000-0005-0000-0000-0000C9080000}"/>
    <cellStyle name="20% - Accent4 62 6" xfId="2251" xr:uid="{00000000-0005-0000-0000-0000CA080000}"/>
    <cellStyle name="20% - Accent4 62 7" xfId="2252" xr:uid="{00000000-0005-0000-0000-0000CB080000}"/>
    <cellStyle name="20% - Accent4 62 8" xfId="2253" xr:uid="{00000000-0005-0000-0000-0000CC080000}"/>
    <cellStyle name="20% - Accent4 63" xfId="2254" xr:uid="{00000000-0005-0000-0000-0000CD080000}"/>
    <cellStyle name="20% - Accent4 63 2" xfId="2255" xr:uid="{00000000-0005-0000-0000-0000CE080000}"/>
    <cellStyle name="20% - Accent4 63 3" xfId="2256" xr:uid="{00000000-0005-0000-0000-0000CF080000}"/>
    <cellStyle name="20% - Accent4 63 4" xfId="2257" xr:uid="{00000000-0005-0000-0000-0000D0080000}"/>
    <cellStyle name="20% - Accent4 63 5" xfId="2258" xr:uid="{00000000-0005-0000-0000-0000D1080000}"/>
    <cellStyle name="20% - Accent4 63 6" xfId="2259" xr:uid="{00000000-0005-0000-0000-0000D2080000}"/>
    <cellStyle name="20% - Accent4 63 7" xfId="2260" xr:uid="{00000000-0005-0000-0000-0000D3080000}"/>
    <cellStyle name="20% - Accent4 63 8" xfId="2261" xr:uid="{00000000-0005-0000-0000-0000D4080000}"/>
    <cellStyle name="20% - Accent4 64" xfId="2262" xr:uid="{00000000-0005-0000-0000-0000D5080000}"/>
    <cellStyle name="20% - Accent4 64 2" xfId="2263" xr:uid="{00000000-0005-0000-0000-0000D6080000}"/>
    <cellStyle name="20% - Accent4 64 3" xfId="2264" xr:uid="{00000000-0005-0000-0000-0000D7080000}"/>
    <cellStyle name="20% - Accent4 64 4" xfId="2265" xr:uid="{00000000-0005-0000-0000-0000D8080000}"/>
    <cellStyle name="20% - Accent4 64 5" xfId="2266" xr:uid="{00000000-0005-0000-0000-0000D9080000}"/>
    <cellStyle name="20% - Accent4 64 6" xfId="2267" xr:uid="{00000000-0005-0000-0000-0000DA080000}"/>
    <cellStyle name="20% - Accent4 64 7" xfId="2268" xr:uid="{00000000-0005-0000-0000-0000DB080000}"/>
    <cellStyle name="20% - Accent4 64 8" xfId="2269" xr:uid="{00000000-0005-0000-0000-0000DC080000}"/>
    <cellStyle name="20% - Accent4 65" xfId="2270" xr:uid="{00000000-0005-0000-0000-0000DD080000}"/>
    <cellStyle name="20% - Accent4 65 2" xfId="2271" xr:uid="{00000000-0005-0000-0000-0000DE080000}"/>
    <cellStyle name="20% - Accent4 65 3" xfId="2272" xr:uid="{00000000-0005-0000-0000-0000DF080000}"/>
    <cellStyle name="20% - Accent4 65 4" xfId="2273" xr:uid="{00000000-0005-0000-0000-0000E0080000}"/>
    <cellStyle name="20% - Accent4 65 5" xfId="2274" xr:uid="{00000000-0005-0000-0000-0000E1080000}"/>
    <cellStyle name="20% - Accent4 65 6" xfId="2275" xr:uid="{00000000-0005-0000-0000-0000E2080000}"/>
    <cellStyle name="20% - Accent4 65 7" xfId="2276" xr:uid="{00000000-0005-0000-0000-0000E3080000}"/>
    <cellStyle name="20% - Accent4 65 8" xfId="2277" xr:uid="{00000000-0005-0000-0000-0000E4080000}"/>
    <cellStyle name="20% - Accent4 66" xfId="2278" xr:uid="{00000000-0005-0000-0000-0000E5080000}"/>
    <cellStyle name="20% - Accent4 66 2" xfId="2279" xr:uid="{00000000-0005-0000-0000-0000E6080000}"/>
    <cellStyle name="20% - Accent4 66 3" xfId="2280" xr:uid="{00000000-0005-0000-0000-0000E7080000}"/>
    <cellStyle name="20% - Accent4 66 4" xfId="2281" xr:uid="{00000000-0005-0000-0000-0000E8080000}"/>
    <cellStyle name="20% - Accent4 66 5" xfId="2282" xr:uid="{00000000-0005-0000-0000-0000E9080000}"/>
    <cellStyle name="20% - Accent4 66 6" xfId="2283" xr:uid="{00000000-0005-0000-0000-0000EA080000}"/>
    <cellStyle name="20% - Accent4 66 7" xfId="2284" xr:uid="{00000000-0005-0000-0000-0000EB080000}"/>
    <cellStyle name="20% - Accent4 66 8" xfId="2285" xr:uid="{00000000-0005-0000-0000-0000EC080000}"/>
    <cellStyle name="20% - Accent4 67" xfId="2286" xr:uid="{00000000-0005-0000-0000-0000ED080000}"/>
    <cellStyle name="20% - Accent4 67 2" xfId="2287" xr:uid="{00000000-0005-0000-0000-0000EE080000}"/>
    <cellStyle name="20% - Accent4 67 3" xfId="2288" xr:uid="{00000000-0005-0000-0000-0000EF080000}"/>
    <cellStyle name="20% - Accent4 67 4" xfId="2289" xr:uid="{00000000-0005-0000-0000-0000F0080000}"/>
    <cellStyle name="20% - Accent4 67 5" xfId="2290" xr:uid="{00000000-0005-0000-0000-0000F1080000}"/>
    <cellStyle name="20% - Accent4 67 6" xfId="2291" xr:uid="{00000000-0005-0000-0000-0000F2080000}"/>
    <cellStyle name="20% - Accent4 67 7" xfId="2292" xr:uid="{00000000-0005-0000-0000-0000F3080000}"/>
    <cellStyle name="20% - Accent4 67 8" xfId="2293" xr:uid="{00000000-0005-0000-0000-0000F4080000}"/>
    <cellStyle name="20% - Accent4 68" xfId="2294" xr:uid="{00000000-0005-0000-0000-0000F5080000}"/>
    <cellStyle name="20% - Accent4 68 2" xfId="2295" xr:uid="{00000000-0005-0000-0000-0000F6080000}"/>
    <cellStyle name="20% - Accent4 68 3" xfId="2296" xr:uid="{00000000-0005-0000-0000-0000F7080000}"/>
    <cellStyle name="20% - Accent4 68 4" xfId="2297" xr:uid="{00000000-0005-0000-0000-0000F8080000}"/>
    <cellStyle name="20% - Accent4 68 5" xfId="2298" xr:uid="{00000000-0005-0000-0000-0000F9080000}"/>
    <cellStyle name="20% - Accent4 68 6" xfId="2299" xr:uid="{00000000-0005-0000-0000-0000FA080000}"/>
    <cellStyle name="20% - Accent4 68 7" xfId="2300" xr:uid="{00000000-0005-0000-0000-0000FB080000}"/>
    <cellStyle name="20% - Accent4 68 8" xfId="2301" xr:uid="{00000000-0005-0000-0000-0000FC080000}"/>
    <cellStyle name="20% - Accent4 69" xfId="2302" xr:uid="{00000000-0005-0000-0000-0000FD080000}"/>
    <cellStyle name="20% - Accent4 69 2" xfId="2303" xr:uid="{00000000-0005-0000-0000-0000FE080000}"/>
    <cellStyle name="20% - Accent4 69 3" xfId="2304" xr:uid="{00000000-0005-0000-0000-0000FF080000}"/>
    <cellStyle name="20% - Accent4 69 4" xfId="2305" xr:uid="{00000000-0005-0000-0000-000000090000}"/>
    <cellStyle name="20% - Accent4 69 5" xfId="2306" xr:uid="{00000000-0005-0000-0000-000001090000}"/>
    <cellStyle name="20% - Accent4 69 6" xfId="2307" xr:uid="{00000000-0005-0000-0000-000002090000}"/>
    <cellStyle name="20% - Accent4 69 7" xfId="2308" xr:uid="{00000000-0005-0000-0000-000003090000}"/>
    <cellStyle name="20% - Accent4 69 8" xfId="2309" xr:uid="{00000000-0005-0000-0000-000004090000}"/>
    <cellStyle name="20% - Accent4 7" xfId="2310" xr:uid="{00000000-0005-0000-0000-000005090000}"/>
    <cellStyle name="20% - Accent4 7 2" xfId="2311" xr:uid="{00000000-0005-0000-0000-000006090000}"/>
    <cellStyle name="20% - Accent4 7 3" xfId="2312" xr:uid="{00000000-0005-0000-0000-000007090000}"/>
    <cellStyle name="20% - Accent4 7 4" xfId="2313" xr:uid="{00000000-0005-0000-0000-000008090000}"/>
    <cellStyle name="20% - Accent4 7 5" xfId="2314" xr:uid="{00000000-0005-0000-0000-000009090000}"/>
    <cellStyle name="20% - Accent4 7 6" xfId="2315" xr:uid="{00000000-0005-0000-0000-00000A090000}"/>
    <cellStyle name="20% - Accent4 7 7" xfId="2316" xr:uid="{00000000-0005-0000-0000-00000B090000}"/>
    <cellStyle name="20% - Accent4 7 8" xfId="2317" xr:uid="{00000000-0005-0000-0000-00000C090000}"/>
    <cellStyle name="20% - Accent4 70" xfId="2318" xr:uid="{00000000-0005-0000-0000-00000D090000}"/>
    <cellStyle name="20% - Accent4 70 2" xfId="2319" xr:uid="{00000000-0005-0000-0000-00000E090000}"/>
    <cellStyle name="20% - Accent4 70 3" xfId="2320" xr:uid="{00000000-0005-0000-0000-00000F090000}"/>
    <cellStyle name="20% - Accent4 70 4" xfId="2321" xr:uid="{00000000-0005-0000-0000-000010090000}"/>
    <cellStyle name="20% - Accent4 70 5" xfId="2322" xr:uid="{00000000-0005-0000-0000-000011090000}"/>
    <cellStyle name="20% - Accent4 70 6" xfId="2323" xr:uid="{00000000-0005-0000-0000-000012090000}"/>
    <cellStyle name="20% - Accent4 70 7" xfId="2324" xr:uid="{00000000-0005-0000-0000-000013090000}"/>
    <cellStyle name="20% - Accent4 70 8" xfId="2325" xr:uid="{00000000-0005-0000-0000-000014090000}"/>
    <cellStyle name="20% - Accent4 71" xfId="2326" xr:uid="{00000000-0005-0000-0000-000015090000}"/>
    <cellStyle name="20% - Accent4 71 2" xfId="2327" xr:uid="{00000000-0005-0000-0000-000016090000}"/>
    <cellStyle name="20% - Accent4 71 3" xfId="2328" xr:uid="{00000000-0005-0000-0000-000017090000}"/>
    <cellStyle name="20% - Accent4 71 4" xfId="2329" xr:uid="{00000000-0005-0000-0000-000018090000}"/>
    <cellStyle name="20% - Accent4 71 5" xfId="2330" xr:uid="{00000000-0005-0000-0000-000019090000}"/>
    <cellStyle name="20% - Accent4 71 6" xfId="2331" xr:uid="{00000000-0005-0000-0000-00001A090000}"/>
    <cellStyle name="20% - Accent4 71 7" xfId="2332" xr:uid="{00000000-0005-0000-0000-00001B090000}"/>
    <cellStyle name="20% - Accent4 71 8" xfId="2333" xr:uid="{00000000-0005-0000-0000-00001C090000}"/>
    <cellStyle name="20% - Accent4 72" xfId="2334" xr:uid="{00000000-0005-0000-0000-00001D090000}"/>
    <cellStyle name="20% - Accent4 72 2" xfId="2335" xr:uid="{00000000-0005-0000-0000-00001E090000}"/>
    <cellStyle name="20% - Accent4 72 3" xfId="2336" xr:uid="{00000000-0005-0000-0000-00001F090000}"/>
    <cellStyle name="20% - Accent4 72 4" xfId="2337" xr:uid="{00000000-0005-0000-0000-000020090000}"/>
    <cellStyle name="20% - Accent4 72 5" xfId="2338" xr:uid="{00000000-0005-0000-0000-000021090000}"/>
    <cellStyle name="20% - Accent4 72 6" xfId="2339" xr:uid="{00000000-0005-0000-0000-000022090000}"/>
    <cellStyle name="20% - Accent4 72 7" xfId="2340" xr:uid="{00000000-0005-0000-0000-000023090000}"/>
    <cellStyle name="20% - Accent4 72 8" xfId="2341" xr:uid="{00000000-0005-0000-0000-000024090000}"/>
    <cellStyle name="20% - Accent4 73" xfId="2342" xr:uid="{00000000-0005-0000-0000-000025090000}"/>
    <cellStyle name="20% - Accent4 73 2" xfId="2343" xr:uid="{00000000-0005-0000-0000-000026090000}"/>
    <cellStyle name="20% - Accent4 73 3" xfId="2344" xr:uid="{00000000-0005-0000-0000-000027090000}"/>
    <cellStyle name="20% - Accent4 73 4" xfId="2345" xr:uid="{00000000-0005-0000-0000-000028090000}"/>
    <cellStyle name="20% - Accent4 73 5" xfId="2346" xr:uid="{00000000-0005-0000-0000-000029090000}"/>
    <cellStyle name="20% - Accent4 73 6" xfId="2347" xr:uid="{00000000-0005-0000-0000-00002A090000}"/>
    <cellStyle name="20% - Accent4 73 7" xfId="2348" xr:uid="{00000000-0005-0000-0000-00002B090000}"/>
    <cellStyle name="20% - Accent4 73 8" xfId="2349" xr:uid="{00000000-0005-0000-0000-00002C090000}"/>
    <cellStyle name="20% - Accent4 74" xfId="2350" xr:uid="{00000000-0005-0000-0000-00002D090000}"/>
    <cellStyle name="20% - Accent4 74 2" xfId="2351" xr:uid="{00000000-0005-0000-0000-00002E090000}"/>
    <cellStyle name="20% - Accent4 74 3" xfId="2352" xr:uid="{00000000-0005-0000-0000-00002F090000}"/>
    <cellStyle name="20% - Accent4 74 4" xfId="2353" xr:uid="{00000000-0005-0000-0000-000030090000}"/>
    <cellStyle name="20% - Accent4 74 5" xfId="2354" xr:uid="{00000000-0005-0000-0000-000031090000}"/>
    <cellStyle name="20% - Accent4 74 6" xfId="2355" xr:uid="{00000000-0005-0000-0000-000032090000}"/>
    <cellStyle name="20% - Accent4 74 7" xfId="2356" xr:uid="{00000000-0005-0000-0000-000033090000}"/>
    <cellStyle name="20% - Accent4 74 8" xfId="2357" xr:uid="{00000000-0005-0000-0000-000034090000}"/>
    <cellStyle name="20% - Accent4 75" xfId="2358" xr:uid="{00000000-0005-0000-0000-000035090000}"/>
    <cellStyle name="20% - Accent4 75 2" xfId="2359" xr:uid="{00000000-0005-0000-0000-000036090000}"/>
    <cellStyle name="20% - Accent4 75 3" xfId="2360" xr:uid="{00000000-0005-0000-0000-000037090000}"/>
    <cellStyle name="20% - Accent4 75 4" xfId="2361" xr:uid="{00000000-0005-0000-0000-000038090000}"/>
    <cellStyle name="20% - Accent4 76" xfId="2362" xr:uid="{00000000-0005-0000-0000-000039090000}"/>
    <cellStyle name="20% - Accent4 77" xfId="2363" xr:uid="{00000000-0005-0000-0000-00003A090000}"/>
    <cellStyle name="20% - Accent4 78" xfId="2364" xr:uid="{00000000-0005-0000-0000-00003B090000}"/>
    <cellStyle name="20% - Accent4 79" xfId="2365" xr:uid="{00000000-0005-0000-0000-00003C090000}"/>
    <cellStyle name="20% - Accent4 8" xfId="2366" xr:uid="{00000000-0005-0000-0000-00003D090000}"/>
    <cellStyle name="20% - Accent4 8 2" xfId="2367" xr:uid="{00000000-0005-0000-0000-00003E090000}"/>
    <cellStyle name="20% - Accent4 8 3" xfId="2368" xr:uid="{00000000-0005-0000-0000-00003F090000}"/>
    <cellStyle name="20% - Accent4 8 4" xfId="2369" xr:uid="{00000000-0005-0000-0000-000040090000}"/>
    <cellStyle name="20% - Accent4 8 5" xfId="2370" xr:uid="{00000000-0005-0000-0000-000041090000}"/>
    <cellStyle name="20% - Accent4 8 6" xfId="2371" xr:uid="{00000000-0005-0000-0000-000042090000}"/>
    <cellStyle name="20% - Accent4 8 7" xfId="2372" xr:uid="{00000000-0005-0000-0000-000043090000}"/>
    <cellStyle name="20% - Accent4 8 8" xfId="2373" xr:uid="{00000000-0005-0000-0000-000044090000}"/>
    <cellStyle name="20% - Accent4 80" xfId="2374" xr:uid="{00000000-0005-0000-0000-000045090000}"/>
    <cellStyle name="20% - Accent4 80 2" xfId="2375" xr:uid="{00000000-0005-0000-0000-000046090000}"/>
    <cellStyle name="20% - Accent4 81" xfId="2376" xr:uid="{00000000-0005-0000-0000-000047090000}"/>
    <cellStyle name="20% - Accent4 9" xfId="2377" xr:uid="{00000000-0005-0000-0000-000048090000}"/>
    <cellStyle name="20% - Accent4 9 2" xfId="2378" xr:uid="{00000000-0005-0000-0000-000049090000}"/>
    <cellStyle name="20% - Accent4 9 3" xfId="2379" xr:uid="{00000000-0005-0000-0000-00004A090000}"/>
    <cellStyle name="20% - Accent4 9 4" xfId="2380" xr:uid="{00000000-0005-0000-0000-00004B090000}"/>
    <cellStyle name="20% - Accent4 9 5" xfId="2381" xr:uid="{00000000-0005-0000-0000-00004C090000}"/>
    <cellStyle name="20% - Accent4 9 6" xfId="2382" xr:uid="{00000000-0005-0000-0000-00004D090000}"/>
    <cellStyle name="20% - Accent4 9 7" xfId="2383" xr:uid="{00000000-0005-0000-0000-00004E090000}"/>
    <cellStyle name="20% - Accent4 9 8" xfId="2384" xr:uid="{00000000-0005-0000-0000-00004F090000}"/>
    <cellStyle name="20% - Accent5" xfId="2385" builtinId="46" customBuiltin="1"/>
    <cellStyle name="20% - Accent5 10" xfId="2386" xr:uid="{00000000-0005-0000-0000-000051090000}"/>
    <cellStyle name="20% - Accent5 10 2" xfId="2387" xr:uid="{00000000-0005-0000-0000-000052090000}"/>
    <cellStyle name="20% - Accent5 10 3" xfId="2388" xr:uid="{00000000-0005-0000-0000-000053090000}"/>
    <cellStyle name="20% - Accent5 10 4" xfId="2389" xr:uid="{00000000-0005-0000-0000-000054090000}"/>
    <cellStyle name="20% - Accent5 10 5" xfId="2390" xr:uid="{00000000-0005-0000-0000-000055090000}"/>
    <cellStyle name="20% - Accent5 10 6" xfId="2391" xr:uid="{00000000-0005-0000-0000-000056090000}"/>
    <cellStyle name="20% - Accent5 10 7" xfId="2392" xr:uid="{00000000-0005-0000-0000-000057090000}"/>
    <cellStyle name="20% - Accent5 10 8" xfId="2393" xr:uid="{00000000-0005-0000-0000-000058090000}"/>
    <cellStyle name="20% - Accent5 11" xfId="2394" xr:uid="{00000000-0005-0000-0000-000059090000}"/>
    <cellStyle name="20% - Accent5 11 2" xfId="2395" xr:uid="{00000000-0005-0000-0000-00005A090000}"/>
    <cellStyle name="20% - Accent5 11 3" xfId="2396" xr:uid="{00000000-0005-0000-0000-00005B090000}"/>
    <cellStyle name="20% - Accent5 11 4" xfId="2397" xr:uid="{00000000-0005-0000-0000-00005C090000}"/>
    <cellStyle name="20% - Accent5 11 5" xfId="2398" xr:uid="{00000000-0005-0000-0000-00005D090000}"/>
    <cellStyle name="20% - Accent5 11 6" xfId="2399" xr:uid="{00000000-0005-0000-0000-00005E090000}"/>
    <cellStyle name="20% - Accent5 11 7" xfId="2400" xr:uid="{00000000-0005-0000-0000-00005F090000}"/>
    <cellStyle name="20% - Accent5 11 8" xfId="2401" xr:uid="{00000000-0005-0000-0000-000060090000}"/>
    <cellStyle name="20% - Accent5 12" xfId="2402" xr:uid="{00000000-0005-0000-0000-000061090000}"/>
    <cellStyle name="20% - Accent5 12 2" xfId="2403" xr:uid="{00000000-0005-0000-0000-000062090000}"/>
    <cellStyle name="20% - Accent5 12 3" xfId="2404" xr:uid="{00000000-0005-0000-0000-000063090000}"/>
    <cellStyle name="20% - Accent5 12 4" xfId="2405" xr:uid="{00000000-0005-0000-0000-000064090000}"/>
    <cellStyle name="20% - Accent5 12 5" xfId="2406" xr:uid="{00000000-0005-0000-0000-000065090000}"/>
    <cellStyle name="20% - Accent5 12 6" xfId="2407" xr:uid="{00000000-0005-0000-0000-000066090000}"/>
    <cellStyle name="20% - Accent5 12 7" xfId="2408" xr:uid="{00000000-0005-0000-0000-000067090000}"/>
    <cellStyle name="20% - Accent5 12 8" xfId="2409" xr:uid="{00000000-0005-0000-0000-000068090000}"/>
    <cellStyle name="20% - Accent5 13" xfId="2410" xr:uid="{00000000-0005-0000-0000-000069090000}"/>
    <cellStyle name="20% - Accent5 13 2" xfId="2411" xr:uid="{00000000-0005-0000-0000-00006A090000}"/>
    <cellStyle name="20% - Accent5 13 3" xfId="2412" xr:uid="{00000000-0005-0000-0000-00006B090000}"/>
    <cellStyle name="20% - Accent5 13 4" xfId="2413" xr:uid="{00000000-0005-0000-0000-00006C090000}"/>
    <cellStyle name="20% - Accent5 13 5" xfId="2414" xr:uid="{00000000-0005-0000-0000-00006D090000}"/>
    <cellStyle name="20% - Accent5 13 6" xfId="2415" xr:uid="{00000000-0005-0000-0000-00006E090000}"/>
    <cellStyle name="20% - Accent5 13 7" xfId="2416" xr:uid="{00000000-0005-0000-0000-00006F090000}"/>
    <cellStyle name="20% - Accent5 13 8" xfId="2417" xr:uid="{00000000-0005-0000-0000-000070090000}"/>
    <cellStyle name="20% - Accent5 14" xfId="2418" xr:uid="{00000000-0005-0000-0000-000071090000}"/>
    <cellStyle name="20% - Accent5 14 2" xfId="2419" xr:uid="{00000000-0005-0000-0000-000072090000}"/>
    <cellStyle name="20% - Accent5 14 3" xfId="2420" xr:uid="{00000000-0005-0000-0000-000073090000}"/>
    <cellStyle name="20% - Accent5 14 4" xfId="2421" xr:uid="{00000000-0005-0000-0000-000074090000}"/>
    <cellStyle name="20% - Accent5 14 5" xfId="2422" xr:uid="{00000000-0005-0000-0000-000075090000}"/>
    <cellStyle name="20% - Accent5 14 6" xfId="2423" xr:uid="{00000000-0005-0000-0000-000076090000}"/>
    <cellStyle name="20% - Accent5 14 7" xfId="2424" xr:uid="{00000000-0005-0000-0000-000077090000}"/>
    <cellStyle name="20% - Accent5 14 8" xfId="2425" xr:uid="{00000000-0005-0000-0000-000078090000}"/>
    <cellStyle name="20% - Accent5 15" xfId="2426" xr:uid="{00000000-0005-0000-0000-000079090000}"/>
    <cellStyle name="20% - Accent5 15 2" xfId="2427" xr:uid="{00000000-0005-0000-0000-00007A090000}"/>
    <cellStyle name="20% - Accent5 15 3" xfId="2428" xr:uid="{00000000-0005-0000-0000-00007B090000}"/>
    <cellStyle name="20% - Accent5 15 4" xfId="2429" xr:uid="{00000000-0005-0000-0000-00007C090000}"/>
    <cellStyle name="20% - Accent5 15 5" xfId="2430" xr:uid="{00000000-0005-0000-0000-00007D090000}"/>
    <cellStyle name="20% - Accent5 15 6" xfId="2431" xr:uid="{00000000-0005-0000-0000-00007E090000}"/>
    <cellStyle name="20% - Accent5 15 7" xfId="2432" xr:uid="{00000000-0005-0000-0000-00007F090000}"/>
    <cellStyle name="20% - Accent5 15 8" xfId="2433" xr:uid="{00000000-0005-0000-0000-000080090000}"/>
    <cellStyle name="20% - Accent5 16" xfId="2434" xr:uid="{00000000-0005-0000-0000-000081090000}"/>
    <cellStyle name="20% - Accent5 16 2" xfId="2435" xr:uid="{00000000-0005-0000-0000-000082090000}"/>
    <cellStyle name="20% - Accent5 16 3" xfId="2436" xr:uid="{00000000-0005-0000-0000-000083090000}"/>
    <cellStyle name="20% - Accent5 16 4" xfId="2437" xr:uid="{00000000-0005-0000-0000-000084090000}"/>
    <cellStyle name="20% - Accent5 16 5" xfId="2438" xr:uid="{00000000-0005-0000-0000-000085090000}"/>
    <cellStyle name="20% - Accent5 16 6" xfId="2439" xr:uid="{00000000-0005-0000-0000-000086090000}"/>
    <cellStyle name="20% - Accent5 16 7" xfId="2440" xr:uid="{00000000-0005-0000-0000-000087090000}"/>
    <cellStyle name="20% - Accent5 16 8" xfId="2441" xr:uid="{00000000-0005-0000-0000-000088090000}"/>
    <cellStyle name="20% - Accent5 17" xfId="2442" xr:uid="{00000000-0005-0000-0000-000089090000}"/>
    <cellStyle name="20% - Accent5 17 2" xfId="2443" xr:uid="{00000000-0005-0000-0000-00008A090000}"/>
    <cellStyle name="20% - Accent5 17 3" xfId="2444" xr:uid="{00000000-0005-0000-0000-00008B090000}"/>
    <cellStyle name="20% - Accent5 17 4" xfId="2445" xr:uid="{00000000-0005-0000-0000-00008C090000}"/>
    <cellStyle name="20% - Accent5 17 5" xfId="2446" xr:uid="{00000000-0005-0000-0000-00008D090000}"/>
    <cellStyle name="20% - Accent5 17 6" xfId="2447" xr:uid="{00000000-0005-0000-0000-00008E090000}"/>
    <cellStyle name="20% - Accent5 17 7" xfId="2448" xr:uid="{00000000-0005-0000-0000-00008F090000}"/>
    <cellStyle name="20% - Accent5 17 8" xfId="2449" xr:uid="{00000000-0005-0000-0000-000090090000}"/>
    <cellStyle name="20% - Accent5 18" xfId="2450" xr:uid="{00000000-0005-0000-0000-000091090000}"/>
    <cellStyle name="20% - Accent5 18 2" xfId="2451" xr:uid="{00000000-0005-0000-0000-000092090000}"/>
    <cellStyle name="20% - Accent5 18 3" xfId="2452" xr:uid="{00000000-0005-0000-0000-000093090000}"/>
    <cellStyle name="20% - Accent5 18 4" xfId="2453" xr:uid="{00000000-0005-0000-0000-000094090000}"/>
    <cellStyle name="20% - Accent5 18 5" xfId="2454" xr:uid="{00000000-0005-0000-0000-000095090000}"/>
    <cellStyle name="20% - Accent5 18 6" xfId="2455" xr:uid="{00000000-0005-0000-0000-000096090000}"/>
    <cellStyle name="20% - Accent5 18 7" xfId="2456" xr:uid="{00000000-0005-0000-0000-000097090000}"/>
    <cellStyle name="20% - Accent5 18 8" xfId="2457" xr:uid="{00000000-0005-0000-0000-000098090000}"/>
    <cellStyle name="20% - Accent5 19" xfId="2458" xr:uid="{00000000-0005-0000-0000-000099090000}"/>
    <cellStyle name="20% - Accent5 19 2" xfId="2459" xr:uid="{00000000-0005-0000-0000-00009A090000}"/>
    <cellStyle name="20% - Accent5 19 3" xfId="2460" xr:uid="{00000000-0005-0000-0000-00009B090000}"/>
    <cellStyle name="20% - Accent5 19 4" xfId="2461" xr:uid="{00000000-0005-0000-0000-00009C090000}"/>
    <cellStyle name="20% - Accent5 19 5" xfId="2462" xr:uid="{00000000-0005-0000-0000-00009D090000}"/>
    <cellStyle name="20% - Accent5 19 6" xfId="2463" xr:uid="{00000000-0005-0000-0000-00009E090000}"/>
    <cellStyle name="20% - Accent5 19 7" xfId="2464" xr:uid="{00000000-0005-0000-0000-00009F090000}"/>
    <cellStyle name="20% - Accent5 19 8" xfId="2465" xr:uid="{00000000-0005-0000-0000-0000A0090000}"/>
    <cellStyle name="20% - Accent5 2" xfId="2466" xr:uid="{00000000-0005-0000-0000-0000A1090000}"/>
    <cellStyle name="20% - Accent5 2 2" xfId="2467" xr:uid="{00000000-0005-0000-0000-0000A2090000}"/>
    <cellStyle name="20% - Accent5 2 3" xfId="2468" xr:uid="{00000000-0005-0000-0000-0000A3090000}"/>
    <cellStyle name="20% - Accent5 2 4" xfId="2469" xr:uid="{00000000-0005-0000-0000-0000A4090000}"/>
    <cellStyle name="20% - Accent5 2 5" xfId="2470" xr:uid="{00000000-0005-0000-0000-0000A5090000}"/>
    <cellStyle name="20% - Accent5 2 6" xfId="2471" xr:uid="{00000000-0005-0000-0000-0000A6090000}"/>
    <cellStyle name="20% - Accent5 2 7" xfId="2472" xr:uid="{00000000-0005-0000-0000-0000A7090000}"/>
    <cellStyle name="20% - Accent5 2 8" xfId="2473" xr:uid="{00000000-0005-0000-0000-0000A8090000}"/>
    <cellStyle name="20% - Accent5 20" xfId="2474" xr:uid="{00000000-0005-0000-0000-0000A9090000}"/>
    <cellStyle name="20% - Accent5 20 2" xfId="2475" xr:uid="{00000000-0005-0000-0000-0000AA090000}"/>
    <cellStyle name="20% - Accent5 20 3" xfId="2476" xr:uid="{00000000-0005-0000-0000-0000AB090000}"/>
    <cellStyle name="20% - Accent5 20 4" xfId="2477" xr:uid="{00000000-0005-0000-0000-0000AC090000}"/>
    <cellStyle name="20% - Accent5 20 5" xfId="2478" xr:uid="{00000000-0005-0000-0000-0000AD090000}"/>
    <cellStyle name="20% - Accent5 20 6" xfId="2479" xr:uid="{00000000-0005-0000-0000-0000AE090000}"/>
    <cellStyle name="20% - Accent5 20 7" xfId="2480" xr:uid="{00000000-0005-0000-0000-0000AF090000}"/>
    <cellStyle name="20% - Accent5 20 8" xfId="2481" xr:uid="{00000000-0005-0000-0000-0000B0090000}"/>
    <cellStyle name="20% - Accent5 21" xfId="2482" xr:uid="{00000000-0005-0000-0000-0000B1090000}"/>
    <cellStyle name="20% - Accent5 21 2" xfId="2483" xr:uid="{00000000-0005-0000-0000-0000B2090000}"/>
    <cellStyle name="20% - Accent5 21 3" xfId="2484" xr:uid="{00000000-0005-0000-0000-0000B3090000}"/>
    <cellStyle name="20% - Accent5 21 4" xfId="2485" xr:uid="{00000000-0005-0000-0000-0000B4090000}"/>
    <cellStyle name="20% - Accent5 21 5" xfId="2486" xr:uid="{00000000-0005-0000-0000-0000B5090000}"/>
    <cellStyle name="20% - Accent5 21 6" xfId="2487" xr:uid="{00000000-0005-0000-0000-0000B6090000}"/>
    <cellStyle name="20% - Accent5 21 7" xfId="2488" xr:uid="{00000000-0005-0000-0000-0000B7090000}"/>
    <cellStyle name="20% - Accent5 21 8" xfId="2489" xr:uid="{00000000-0005-0000-0000-0000B8090000}"/>
    <cellStyle name="20% - Accent5 22" xfId="2490" xr:uid="{00000000-0005-0000-0000-0000B9090000}"/>
    <cellStyle name="20% - Accent5 22 2" xfId="2491" xr:uid="{00000000-0005-0000-0000-0000BA090000}"/>
    <cellStyle name="20% - Accent5 22 3" xfId="2492" xr:uid="{00000000-0005-0000-0000-0000BB090000}"/>
    <cellStyle name="20% - Accent5 22 4" xfId="2493" xr:uid="{00000000-0005-0000-0000-0000BC090000}"/>
    <cellStyle name="20% - Accent5 22 5" xfId="2494" xr:uid="{00000000-0005-0000-0000-0000BD090000}"/>
    <cellStyle name="20% - Accent5 22 6" xfId="2495" xr:uid="{00000000-0005-0000-0000-0000BE090000}"/>
    <cellStyle name="20% - Accent5 22 7" xfId="2496" xr:uid="{00000000-0005-0000-0000-0000BF090000}"/>
    <cellStyle name="20% - Accent5 22 8" xfId="2497" xr:uid="{00000000-0005-0000-0000-0000C0090000}"/>
    <cellStyle name="20% - Accent5 23" xfId="2498" xr:uid="{00000000-0005-0000-0000-0000C1090000}"/>
    <cellStyle name="20% - Accent5 23 2" xfId="2499" xr:uid="{00000000-0005-0000-0000-0000C2090000}"/>
    <cellStyle name="20% - Accent5 23 3" xfId="2500" xr:uid="{00000000-0005-0000-0000-0000C3090000}"/>
    <cellStyle name="20% - Accent5 23 4" xfId="2501" xr:uid="{00000000-0005-0000-0000-0000C4090000}"/>
    <cellStyle name="20% - Accent5 23 5" xfId="2502" xr:uid="{00000000-0005-0000-0000-0000C5090000}"/>
    <cellStyle name="20% - Accent5 23 6" xfId="2503" xr:uid="{00000000-0005-0000-0000-0000C6090000}"/>
    <cellStyle name="20% - Accent5 23 7" xfId="2504" xr:uid="{00000000-0005-0000-0000-0000C7090000}"/>
    <cellStyle name="20% - Accent5 23 8" xfId="2505" xr:uid="{00000000-0005-0000-0000-0000C8090000}"/>
    <cellStyle name="20% - Accent5 24" xfId="2506" xr:uid="{00000000-0005-0000-0000-0000C9090000}"/>
    <cellStyle name="20% - Accent5 24 2" xfId="2507" xr:uid="{00000000-0005-0000-0000-0000CA090000}"/>
    <cellStyle name="20% - Accent5 24 3" xfId="2508" xr:uid="{00000000-0005-0000-0000-0000CB090000}"/>
    <cellStyle name="20% - Accent5 24 4" xfId="2509" xr:uid="{00000000-0005-0000-0000-0000CC090000}"/>
    <cellStyle name="20% - Accent5 24 5" xfId="2510" xr:uid="{00000000-0005-0000-0000-0000CD090000}"/>
    <cellStyle name="20% - Accent5 24 6" xfId="2511" xr:uid="{00000000-0005-0000-0000-0000CE090000}"/>
    <cellStyle name="20% - Accent5 24 7" xfId="2512" xr:uid="{00000000-0005-0000-0000-0000CF090000}"/>
    <cellStyle name="20% - Accent5 24 8" xfId="2513" xr:uid="{00000000-0005-0000-0000-0000D0090000}"/>
    <cellStyle name="20% - Accent5 25" xfId="2514" xr:uid="{00000000-0005-0000-0000-0000D1090000}"/>
    <cellStyle name="20% - Accent5 25 2" xfId="2515" xr:uid="{00000000-0005-0000-0000-0000D2090000}"/>
    <cellStyle name="20% - Accent5 25 3" xfId="2516" xr:uid="{00000000-0005-0000-0000-0000D3090000}"/>
    <cellStyle name="20% - Accent5 25 4" xfId="2517" xr:uid="{00000000-0005-0000-0000-0000D4090000}"/>
    <cellStyle name="20% - Accent5 25 5" xfId="2518" xr:uid="{00000000-0005-0000-0000-0000D5090000}"/>
    <cellStyle name="20% - Accent5 25 6" xfId="2519" xr:uid="{00000000-0005-0000-0000-0000D6090000}"/>
    <cellStyle name="20% - Accent5 25 7" xfId="2520" xr:uid="{00000000-0005-0000-0000-0000D7090000}"/>
    <cellStyle name="20% - Accent5 25 8" xfId="2521" xr:uid="{00000000-0005-0000-0000-0000D8090000}"/>
    <cellStyle name="20% - Accent5 26" xfId="2522" xr:uid="{00000000-0005-0000-0000-0000D9090000}"/>
    <cellStyle name="20% - Accent5 26 2" xfId="2523" xr:uid="{00000000-0005-0000-0000-0000DA090000}"/>
    <cellStyle name="20% - Accent5 26 3" xfId="2524" xr:uid="{00000000-0005-0000-0000-0000DB090000}"/>
    <cellStyle name="20% - Accent5 26 4" xfId="2525" xr:uid="{00000000-0005-0000-0000-0000DC090000}"/>
    <cellStyle name="20% - Accent5 26 5" xfId="2526" xr:uid="{00000000-0005-0000-0000-0000DD090000}"/>
    <cellStyle name="20% - Accent5 26 6" xfId="2527" xr:uid="{00000000-0005-0000-0000-0000DE090000}"/>
    <cellStyle name="20% - Accent5 26 7" xfId="2528" xr:uid="{00000000-0005-0000-0000-0000DF090000}"/>
    <cellStyle name="20% - Accent5 26 8" xfId="2529" xr:uid="{00000000-0005-0000-0000-0000E0090000}"/>
    <cellStyle name="20% - Accent5 27" xfId="2530" xr:uid="{00000000-0005-0000-0000-0000E1090000}"/>
    <cellStyle name="20% - Accent5 27 2" xfId="2531" xr:uid="{00000000-0005-0000-0000-0000E2090000}"/>
    <cellStyle name="20% - Accent5 27 3" xfId="2532" xr:uid="{00000000-0005-0000-0000-0000E3090000}"/>
    <cellStyle name="20% - Accent5 27 4" xfId="2533" xr:uid="{00000000-0005-0000-0000-0000E4090000}"/>
    <cellStyle name="20% - Accent5 27 5" xfId="2534" xr:uid="{00000000-0005-0000-0000-0000E5090000}"/>
    <cellStyle name="20% - Accent5 27 6" xfId="2535" xr:uid="{00000000-0005-0000-0000-0000E6090000}"/>
    <cellStyle name="20% - Accent5 27 7" xfId="2536" xr:uid="{00000000-0005-0000-0000-0000E7090000}"/>
    <cellStyle name="20% - Accent5 27 8" xfId="2537" xr:uid="{00000000-0005-0000-0000-0000E8090000}"/>
    <cellStyle name="20% - Accent5 28" xfId="2538" xr:uid="{00000000-0005-0000-0000-0000E9090000}"/>
    <cellStyle name="20% - Accent5 28 2" xfId="2539" xr:uid="{00000000-0005-0000-0000-0000EA090000}"/>
    <cellStyle name="20% - Accent5 28 3" xfId="2540" xr:uid="{00000000-0005-0000-0000-0000EB090000}"/>
    <cellStyle name="20% - Accent5 28 4" xfId="2541" xr:uid="{00000000-0005-0000-0000-0000EC090000}"/>
    <cellStyle name="20% - Accent5 28 5" xfId="2542" xr:uid="{00000000-0005-0000-0000-0000ED090000}"/>
    <cellStyle name="20% - Accent5 28 6" xfId="2543" xr:uid="{00000000-0005-0000-0000-0000EE090000}"/>
    <cellStyle name="20% - Accent5 28 7" xfId="2544" xr:uid="{00000000-0005-0000-0000-0000EF090000}"/>
    <cellStyle name="20% - Accent5 28 8" xfId="2545" xr:uid="{00000000-0005-0000-0000-0000F0090000}"/>
    <cellStyle name="20% - Accent5 29" xfId="2546" xr:uid="{00000000-0005-0000-0000-0000F1090000}"/>
    <cellStyle name="20% - Accent5 29 2" xfId="2547" xr:uid="{00000000-0005-0000-0000-0000F2090000}"/>
    <cellStyle name="20% - Accent5 29 3" xfId="2548" xr:uid="{00000000-0005-0000-0000-0000F3090000}"/>
    <cellStyle name="20% - Accent5 29 4" xfId="2549" xr:uid="{00000000-0005-0000-0000-0000F4090000}"/>
    <cellStyle name="20% - Accent5 29 5" xfId="2550" xr:uid="{00000000-0005-0000-0000-0000F5090000}"/>
    <cellStyle name="20% - Accent5 29 6" xfId="2551" xr:uid="{00000000-0005-0000-0000-0000F6090000}"/>
    <cellStyle name="20% - Accent5 29 7" xfId="2552" xr:uid="{00000000-0005-0000-0000-0000F7090000}"/>
    <cellStyle name="20% - Accent5 29 8" xfId="2553" xr:uid="{00000000-0005-0000-0000-0000F8090000}"/>
    <cellStyle name="20% - Accent5 3" xfId="2554" xr:uid="{00000000-0005-0000-0000-0000F9090000}"/>
    <cellStyle name="20% - Accent5 3 2" xfId="2555" xr:uid="{00000000-0005-0000-0000-0000FA090000}"/>
    <cellStyle name="20% - Accent5 3 3" xfId="2556" xr:uid="{00000000-0005-0000-0000-0000FB090000}"/>
    <cellStyle name="20% - Accent5 3 4" xfId="2557" xr:uid="{00000000-0005-0000-0000-0000FC090000}"/>
    <cellStyle name="20% - Accent5 3 5" xfId="2558" xr:uid="{00000000-0005-0000-0000-0000FD090000}"/>
    <cellStyle name="20% - Accent5 3 6" xfId="2559" xr:uid="{00000000-0005-0000-0000-0000FE090000}"/>
    <cellStyle name="20% - Accent5 3 7" xfId="2560" xr:uid="{00000000-0005-0000-0000-0000FF090000}"/>
    <cellStyle name="20% - Accent5 3 8" xfId="2561" xr:uid="{00000000-0005-0000-0000-0000000A0000}"/>
    <cellStyle name="20% - Accent5 30" xfId="2562" xr:uid="{00000000-0005-0000-0000-0000010A0000}"/>
    <cellStyle name="20% - Accent5 30 2" xfId="2563" xr:uid="{00000000-0005-0000-0000-0000020A0000}"/>
    <cellStyle name="20% - Accent5 30 3" xfId="2564" xr:uid="{00000000-0005-0000-0000-0000030A0000}"/>
    <cellStyle name="20% - Accent5 30 4" xfId="2565" xr:uid="{00000000-0005-0000-0000-0000040A0000}"/>
    <cellStyle name="20% - Accent5 30 5" xfId="2566" xr:uid="{00000000-0005-0000-0000-0000050A0000}"/>
    <cellStyle name="20% - Accent5 30 6" xfId="2567" xr:uid="{00000000-0005-0000-0000-0000060A0000}"/>
    <cellStyle name="20% - Accent5 30 7" xfId="2568" xr:uid="{00000000-0005-0000-0000-0000070A0000}"/>
    <cellStyle name="20% - Accent5 30 8" xfId="2569" xr:uid="{00000000-0005-0000-0000-0000080A0000}"/>
    <cellStyle name="20% - Accent5 31" xfId="2570" xr:uid="{00000000-0005-0000-0000-0000090A0000}"/>
    <cellStyle name="20% - Accent5 31 2" xfId="2571" xr:uid="{00000000-0005-0000-0000-00000A0A0000}"/>
    <cellStyle name="20% - Accent5 31 3" xfId="2572" xr:uid="{00000000-0005-0000-0000-00000B0A0000}"/>
    <cellStyle name="20% - Accent5 31 4" xfId="2573" xr:uid="{00000000-0005-0000-0000-00000C0A0000}"/>
    <cellStyle name="20% - Accent5 31 5" xfId="2574" xr:uid="{00000000-0005-0000-0000-00000D0A0000}"/>
    <cellStyle name="20% - Accent5 31 6" xfId="2575" xr:uid="{00000000-0005-0000-0000-00000E0A0000}"/>
    <cellStyle name="20% - Accent5 31 7" xfId="2576" xr:uid="{00000000-0005-0000-0000-00000F0A0000}"/>
    <cellStyle name="20% - Accent5 31 8" xfId="2577" xr:uid="{00000000-0005-0000-0000-0000100A0000}"/>
    <cellStyle name="20% - Accent5 32" xfId="2578" xr:uid="{00000000-0005-0000-0000-0000110A0000}"/>
    <cellStyle name="20% - Accent5 32 2" xfId="2579" xr:uid="{00000000-0005-0000-0000-0000120A0000}"/>
    <cellStyle name="20% - Accent5 32 3" xfId="2580" xr:uid="{00000000-0005-0000-0000-0000130A0000}"/>
    <cellStyle name="20% - Accent5 32 4" xfId="2581" xr:uid="{00000000-0005-0000-0000-0000140A0000}"/>
    <cellStyle name="20% - Accent5 32 5" xfId="2582" xr:uid="{00000000-0005-0000-0000-0000150A0000}"/>
    <cellStyle name="20% - Accent5 32 6" xfId="2583" xr:uid="{00000000-0005-0000-0000-0000160A0000}"/>
    <cellStyle name="20% - Accent5 32 7" xfId="2584" xr:uid="{00000000-0005-0000-0000-0000170A0000}"/>
    <cellStyle name="20% - Accent5 32 8" xfId="2585" xr:uid="{00000000-0005-0000-0000-0000180A0000}"/>
    <cellStyle name="20% - Accent5 33" xfId="2586" xr:uid="{00000000-0005-0000-0000-0000190A0000}"/>
    <cellStyle name="20% - Accent5 33 2" xfId="2587" xr:uid="{00000000-0005-0000-0000-00001A0A0000}"/>
    <cellStyle name="20% - Accent5 33 3" xfId="2588" xr:uid="{00000000-0005-0000-0000-00001B0A0000}"/>
    <cellStyle name="20% - Accent5 33 4" xfId="2589" xr:uid="{00000000-0005-0000-0000-00001C0A0000}"/>
    <cellStyle name="20% - Accent5 33 5" xfId="2590" xr:uid="{00000000-0005-0000-0000-00001D0A0000}"/>
    <cellStyle name="20% - Accent5 33 6" xfId="2591" xr:uid="{00000000-0005-0000-0000-00001E0A0000}"/>
    <cellStyle name="20% - Accent5 33 7" xfId="2592" xr:uid="{00000000-0005-0000-0000-00001F0A0000}"/>
    <cellStyle name="20% - Accent5 33 8" xfId="2593" xr:uid="{00000000-0005-0000-0000-0000200A0000}"/>
    <cellStyle name="20% - Accent5 34" xfId="2594" xr:uid="{00000000-0005-0000-0000-0000210A0000}"/>
    <cellStyle name="20% - Accent5 34 2" xfId="2595" xr:uid="{00000000-0005-0000-0000-0000220A0000}"/>
    <cellStyle name="20% - Accent5 34 3" xfId="2596" xr:uid="{00000000-0005-0000-0000-0000230A0000}"/>
    <cellStyle name="20% - Accent5 34 4" xfId="2597" xr:uid="{00000000-0005-0000-0000-0000240A0000}"/>
    <cellStyle name="20% - Accent5 34 5" xfId="2598" xr:uid="{00000000-0005-0000-0000-0000250A0000}"/>
    <cellStyle name="20% - Accent5 34 6" xfId="2599" xr:uid="{00000000-0005-0000-0000-0000260A0000}"/>
    <cellStyle name="20% - Accent5 34 7" xfId="2600" xr:uid="{00000000-0005-0000-0000-0000270A0000}"/>
    <cellStyle name="20% - Accent5 34 8" xfId="2601" xr:uid="{00000000-0005-0000-0000-0000280A0000}"/>
    <cellStyle name="20% - Accent5 35" xfId="2602" xr:uid="{00000000-0005-0000-0000-0000290A0000}"/>
    <cellStyle name="20% - Accent5 35 2" xfId="2603" xr:uid="{00000000-0005-0000-0000-00002A0A0000}"/>
    <cellStyle name="20% - Accent5 35 3" xfId="2604" xr:uid="{00000000-0005-0000-0000-00002B0A0000}"/>
    <cellStyle name="20% - Accent5 35 4" xfId="2605" xr:uid="{00000000-0005-0000-0000-00002C0A0000}"/>
    <cellStyle name="20% - Accent5 35 5" xfId="2606" xr:uid="{00000000-0005-0000-0000-00002D0A0000}"/>
    <cellStyle name="20% - Accent5 35 6" xfId="2607" xr:uid="{00000000-0005-0000-0000-00002E0A0000}"/>
    <cellStyle name="20% - Accent5 35 7" xfId="2608" xr:uid="{00000000-0005-0000-0000-00002F0A0000}"/>
    <cellStyle name="20% - Accent5 35 8" xfId="2609" xr:uid="{00000000-0005-0000-0000-0000300A0000}"/>
    <cellStyle name="20% - Accent5 36" xfId="2610" xr:uid="{00000000-0005-0000-0000-0000310A0000}"/>
    <cellStyle name="20% - Accent5 36 2" xfId="2611" xr:uid="{00000000-0005-0000-0000-0000320A0000}"/>
    <cellStyle name="20% - Accent5 36 3" xfId="2612" xr:uid="{00000000-0005-0000-0000-0000330A0000}"/>
    <cellStyle name="20% - Accent5 36 4" xfId="2613" xr:uid="{00000000-0005-0000-0000-0000340A0000}"/>
    <cellStyle name="20% - Accent5 36 5" xfId="2614" xr:uid="{00000000-0005-0000-0000-0000350A0000}"/>
    <cellStyle name="20% - Accent5 36 6" xfId="2615" xr:uid="{00000000-0005-0000-0000-0000360A0000}"/>
    <cellStyle name="20% - Accent5 36 7" xfId="2616" xr:uid="{00000000-0005-0000-0000-0000370A0000}"/>
    <cellStyle name="20% - Accent5 36 8" xfId="2617" xr:uid="{00000000-0005-0000-0000-0000380A0000}"/>
    <cellStyle name="20% - Accent5 37" xfId="2618" xr:uid="{00000000-0005-0000-0000-0000390A0000}"/>
    <cellStyle name="20% - Accent5 37 2" xfId="2619" xr:uid="{00000000-0005-0000-0000-00003A0A0000}"/>
    <cellStyle name="20% - Accent5 37 3" xfId="2620" xr:uid="{00000000-0005-0000-0000-00003B0A0000}"/>
    <cellStyle name="20% - Accent5 37 4" xfId="2621" xr:uid="{00000000-0005-0000-0000-00003C0A0000}"/>
    <cellStyle name="20% - Accent5 37 5" xfId="2622" xr:uid="{00000000-0005-0000-0000-00003D0A0000}"/>
    <cellStyle name="20% - Accent5 37 6" xfId="2623" xr:uid="{00000000-0005-0000-0000-00003E0A0000}"/>
    <cellStyle name="20% - Accent5 37 7" xfId="2624" xr:uid="{00000000-0005-0000-0000-00003F0A0000}"/>
    <cellStyle name="20% - Accent5 37 8" xfId="2625" xr:uid="{00000000-0005-0000-0000-0000400A0000}"/>
    <cellStyle name="20% - Accent5 38" xfId="2626" xr:uid="{00000000-0005-0000-0000-0000410A0000}"/>
    <cellStyle name="20% - Accent5 38 2" xfId="2627" xr:uid="{00000000-0005-0000-0000-0000420A0000}"/>
    <cellStyle name="20% - Accent5 38 3" xfId="2628" xr:uid="{00000000-0005-0000-0000-0000430A0000}"/>
    <cellStyle name="20% - Accent5 38 4" xfId="2629" xr:uid="{00000000-0005-0000-0000-0000440A0000}"/>
    <cellStyle name="20% - Accent5 38 5" xfId="2630" xr:uid="{00000000-0005-0000-0000-0000450A0000}"/>
    <cellStyle name="20% - Accent5 38 6" xfId="2631" xr:uid="{00000000-0005-0000-0000-0000460A0000}"/>
    <cellStyle name="20% - Accent5 38 7" xfId="2632" xr:uid="{00000000-0005-0000-0000-0000470A0000}"/>
    <cellStyle name="20% - Accent5 38 8" xfId="2633" xr:uid="{00000000-0005-0000-0000-0000480A0000}"/>
    <cellStyle name="20% - Accent5 39" xfId="2634" xr:uid="{00000000-0005-0000-0000-0000490A0000}"/>
    <cellStyle name="20% - Accent5 39 2" xfId="2635" xr:uid="{00000000-0005-0000-0000-00004A0A0000}"/>
    <cellStyle name="20% - Accent5 39 3" xfId="2636" xr:uid="{00000000-0005-0000-0000-00004B0A0000}"/>
    <cellStyle name="20% - Accent5 39 4" xfId="2637" xr:uid="{00000000-0005-0000-0000-00004C0A0000}"/>
    <cellStyle name="20% - Accent5 39 5" xfId="2638" xr:uid="{00000000-0005-0000-0000-00004D0A0000}"/>
    <cellStyle name="20% - Accent5 39 6" xfId="2639" xr:uid="{00000000-0005-0000-0000-00004E0A0000}"/>
    <cellStyle name="20% - Accent5 39 7" xfId="2640" xr:uid="{00000000-0005-0000-0000-00004F0A0000}"/>
    <cellStyle name="20% - Accent5 39 8" xfId="2641" xr:uid="{00000000-0005-0000-0000-0000500A0000}"/>
    <cellStyle name="20% - Accent5 4" xfId="2642" xr:uid="{00000000-0005-0000-0000-0000510A0000}"/>
    <cellStyle name="20% - Accent5 4 2" xfId="2643" xr:uid="{00000000-0005-0000-0000-0000520A0000}"/>
    <cellStyle name="20% - Accent5 4 3" xfId="2644" xr:uid="{00000000-0005-0000-0000-0000530A0000}"/>
    <cellStyle name="20% - Accent5 4 4" xfId="2645" xr:uid="{00000000-0005-0000-0000-0000540A0000}"/>
    <cellStyle name="20% - Accent5 4 5" xfId="2646" xr:uid="{00000000-0005-0000-0000-0000550A0000}"/>
    <cellStyle name="20% - Accent5 4 6" xfId="2647" xr:uid="{00000000-0005-0000-0000-0000560A0000}"/>
    <cellStyle name="20% - Accent5 4 7" xfId="2648" xr:uid="{00000000-0005-0000-0000-0000570A0000}"/>
    <cellStyle name="20% - Accent5 4 8" xfId="2649" xr:uid="{00000000-0005-0000-0000-0000580A0000}"/>
    <cellStyle name="20% - Accent5 40" xfId="2650" xr:uid="{00000000-0005-0000-0000-0000590A0000}"/>
    <cellStyle name="20% - Accent5 40 2" xfId="2651" xr:uid="{00000000-0005-0000-0000-00005A0A0000}"/>
    <cellStyle name="20% - Accent5 40 3" xfId="2652" xr:uid="{00000000-0005-0000-0000-00005B0A0000}"/>
    <cellStyle name="20% - Accent5 40 4" xfId="2653" xr:uid="{00000000-0005-0000-0000-00005C0A0000}"/>
    <cellStyle name="20% - Accent5 40 5" xfId="2654" xr:uid="{00000000-0005-0000-0000-00005D0A0000}"/>
    <cellStyle name="20% - Accent5 40 6" xfId="2655" xr:uid="{00000000-0005-0000-0000-00005E0A0000}"/>
    <cellStyle name="20% - Accent5 40 7" xfId="2656" xr:uid="{00000000-0005-0000-0000-00005F0A0000}"/>
    <cellStyle name="20% - Accent5 40 8" xfId="2657" xr:uid="{00000000-0005-0000-0000-0000600A0000}"/>
    <cellStyle name="20% - Accent5 41" xfId="2658" xr:uid="{00000000-0005-0000-0000-0000610A0000}"/>
    <cellStyle name="20% - Accent5 41 2" xfId="2659" xr:uid="{00000000-0005-0000-0000-0000620A0000}"/>
    <cellStyle name="20% - Accent5 41 3" xfId="2660" xr:uid="{00000000-0005-0000-0000-0000630A0000}"/>
    <cellStyle name="20% - Accent5 41 4" xfId="2661" xr:uid="{00000000-0005-0000-0000-0000640A0000}"/>
    <cellStyle name="20% - Accent5 41 5" xfId="2662" xr:uid="{00000000-0005-0000-0000-0000650A0000}"/>
    <cellStyle name="20% - Accent5 41 6" xfId="2663" xr:uid="{00000000-0005-0000-0000-0000660A0000}"/>
    <cellStyle name="20% - Accent5 41 7" xfId="2664" xr:uid="{00000000-0005-0000-0000-0000670A0000}"/>
    <cellStyle name="20% - Accent5 41 8" xfId="2665" xr:uid="{00000000-0005-0000-0000-0000680A0000}"/>
    <cellStyle name="20% - Accent5 42" xfId="2666" xr:uid="{00000000-0005-0000-0000-0000690A0000}"/>
    <cellStyle name="20% - Accent5 42 2" xfId="2667" xr:uid="{00000000-0005-0000-0000-00006A0A0000}"/>
    <cellStyle name="20% - Accent5 42 3" xfId="2668" xr:uid="{00000000-0005-0000-0000-00006B0A0000}"/>
    <cellStyle name="20% - Accent5 42 4" xfId="2669" xr:uid="{00000000-0005-0000-0000-00006C0A0000}"/>
    <cellStyle name="20% - Accent5 42 5" xfId="2670" xr:uid="{00000000-0005-0000-0000-00006D0A0000}"/>
    <cellStyle name="20% - Accent5 42 6" xfId="2671" xr:uid="{00000000-0005-0000-0000-00006E0A0000}"/>
    <cellStyle name="20% - Accent5 42 7" xfId="2672" xr:uid="{00000000-0005-0000-0000-00006F0A0000}"/>
    <cellStyle name="20% - Accent5 42 8" xfId="2673" xr:uid="{00000000-0005-0000-0000-0000700A0000}"/>
    <cellStyle name="20% - Accent5 43" xfId="2674" xr:uid="{00000000-0005-0000-0000-0000710A0000}"/>
    <cellStyle name="20% - Accent5 43 2" xfId="2675" xr:uid="{00000000-0005-0000-0000-0000720A0000}"/>
    <cellStyle name="20% - Accent5 43 3" xfId="2676" xr:uid="{00000000-0005-0000-0000-0000730A0000}"/>
    <cellStyle name="20% - Accent5 43 4" xfId="2677" xr:uid="{00000000-0005-0000-0000-0000740A0000}"/>
    <cellStyle name="20% - Accent5 43 5" xfId="2678" xr:uid="{00000000-0005-0000-0000-0000750A0000}"/>
    <cellStyle name="20% - Accent5 43 6" xfId="2679" xr:uid="{00000000-0005-0000-0000-0000760A0000}"/>
    <cellStyle name="20% - Accent5 43 7" xfId="2680" xr:uid="{00000000-0005-0000-0000-0000770A0000}"/>
    <cellStyle name="20% - Accent5 43 8" xfId="2681" xr:uid="{00000000-0005-0000-0000-0000780A0000}"/>
    <cellStyle name="20% - Accent5 44" xfId="2682" xr:uid="{00000000-0005-0000-0000-0000790A0000}"/>
    <cellStyle name="20% - Accent5 44 2" xfId="2683" xr:uid="{00000000-0005-0000-0000-00007A0A0000}"/>
    <cellStyle name="20% - Accent5 44 3" xfId="2684" xr:uid="{00000000-0005-0000-0000-00007B0A0000}"/>
    <cellStyle name="20% - Accent5 44 4" xfId="2685" xr:uid="{00000000-0005-0000-0000-00007C0A0000}"/>
    <cellStyle name="20% - Accent5 44 5" xfId="2686" xr:uid="{00000000-0005-0000-0000-00007D0A0000}"/>
    <cellStyle name="20% - Accent5 44 6" xfId="2687" xr:uid="{00000000-0005-0000-0000-00007E0A0000}"/>
    <cellStyle name="20% - Accent5 44 7" xfId="2688" xr:uid="{00000000-0005-0000-0000-00007F0A0000}"/>
    <cellStyle name="20% - Accent5 44 8" xfId="2689" xr:uid="{00000000-0005-0000-0000-0000800A0000}"/>
    <cellStyle name="20% - Accent5 45" xfId="2690" xr:uid="{00000000-0005-0000-0000-0000810A0000}"/>
    <cellStyle name="20% - Accent5 45 2" xfId="2691" xr:uid="{00000000-0005-0000-0000-0000820A0000}"/>
    <cellStyle name="20% - Accent5 45 3" xfId="2692" xr:uid="{00000000-0005-0000-0000-0000830A0000}"/>
    <cellStyle name="20% - Accent5 45 4" xfId="2693" xr:uid="{00000000-0005-0000-0000-0000840A0000}"/>
    <cellStyle name="20% - Accent5 45 5" xfId="2694" xr:uid="{00000000-0005-0000-0000-0000850A0000}"/>
    <cellStyle name="20% - Accent5 45 6" xfId="2695" xr:uid="{00000000-0005-0000-0000-0000860A0000}"/>
    <cellStyle name="20% - Accent5 45 7" xfId="2696" xr:uid="{00000000-0005-0000-0000-0000870A0000}"/>
    <cellStyle name="20% - Accent5 45 8" xfId="2697" xr:uid="{00000000-0005-0000-0000-0000880A0000}"/>
    <cellStyle name="20% - Accent5 46" xfId="2698" xr:uid="{00000000-0005-0000-0000-0000890A0000}"/>
    <cellStyle name="20% - Accent5 46 2" xfId="2699" xr:uid="{00000000-0005-0000-0000-00008A0A0000}"/>
    <cellStyle name="20% - Accent5 46 3" xfId="2700" xr:uid="{00000000-0005-0000-0000-00008B0A0000}"/>
    <cellStyle name="20% - Accent5 46 4" xfId="2701" xr:uid="{00000000-0005-0000-0000-00008C0A0000}"/>
    <cellStyle name="20% - Accent5 46 5" xfId="2702" xr:uid="{00000000-0005-0000-0000-00008D0A0000}"/>
    <cellStyle name="20% - Accent5 46 6" xfId="2703" xr:uid="{00000000-0005-0000-0000-00008E0A0000}"/>
    <cellStyle name="20% - Accent5 46 7" xfId="2704" xr:uid="{00000000-0005-0000-0000-00008F0A0000}"/>
    <cellStyle name="20% - Accent5 46 8" xfId="2705" xr:uid="{00000000-0005-0000-0000-0000900A0000}"/>
    <cellStyle name="20% - Accent5 47" xfId="2706" xr:uid="{00000000-0005-0000-0000-0000910A0000}"/>
    <cellStyle name="20% - Accent5 47 2" xfId="2707" xr:uid="{00000000-0005-0000-0000-0000920A0000}"/>
    <cellStyle name="20% - Accent5 47 3" xfId="2708" xr:uid="{00000000-0005-0000-0000-0000930A0000}"/>
    <cellStyle name="20% - Accent5 47 4" xfId="2709" xr:uid="{00000000-0005-0000-0000-0000940A0000}"/>
    <cellStyle name="20% - Accent5 47 5" xfId="2710" xr:uid="{00000000-0005-0000-0000-0000950A0000}"/>
    <cellStyle name="20% - Accent5 47 6" xfId="2711" xr:uid="{00000000-0005-0000-0000-0000960A0000}"/>
    <cellStyle name="20% - Accent5 47 7" xfId="2712" xr:uid="{00000000-0005-0000-0000-0000970A0000}"/>
    <cellStyle name="20% - Accent5 47 8" xfId="2713" xr:uid="{00000000-0005-0000-0000-0000980A0000}"/>
    <cellStyle name="20% - Accent5 48" xfId="2714" xr:uid="{00000000-0005-0000-0000-0000990A0000}"/>
    <cellStyle name="20% - Accent5 48 2" xfId="2715" xr:uid="{00000000-0005-0000-0000-00009A0A0000}"/>
    <cellStyle name="20% - Accent5 48 3" xfId="2716" xr:uid="{00000000-0005-0000-0000-00009B0A0000}"/>
    <cellStyle name="20% - Accent5 48 4" xfId="2717" xr:uid="{00000000-0005-0000-0000-00009C0A0000}"/>
    <cellStyle name="20% - Accent5 48 5" xfId="2718" xr:uid="{00000000-0005-0000-0000-00009D0A0000}"/>
    <cellStyle name="20% - Accent5 48 6" xfId="2719" xr:uid="{00000000-0005-0000-0000-00009E0A0000}"/>
    <cellStyle name="20% - Accent5 48 7" xfId="2720" xr:uid="{00000000-0005-0000-0000-00009F0A0000}"/>
    <cellStyle name="20% - Accent5 48 8" xfId="2721" xr:uid="{00000000-0005-0000-0000-0000A00A0000}"/>
    <cellStyle name="20% - Accent5 49" xfId="2722" xr:uid="{00000000-0005-0000-0000-0000A10A0000}"/>
    <cellStyle name="20% - Accent5 49 2" xfId="2723" xr:uid="{00000000-0005-0000-0000-0000A20A0000}"/>
    <cellStyle name="20% - Accent5 49 3" xfId="2724" xr:uid="{00000000-0005-0000-0000-0000A30A0000}"/>
    <cellStyle name="20% - Accent5 49 4" xfId="2725" xr:uid="{00000000-0005-0000-0000-0000A40A0000}"/>
    <cellStyle name="20% - Accent5 49 5" xfId="2726" xr:uid="{00000000-0005-0000-0000-0000A50A0000}"/>
    <cellStyle name="20% - Accent5 49 6" xfId="2727" xr:uid="{00000000-0005-0000-0000-0000A60A0000}"/>
    <cellStyle name="20% - Accent5 49 7" xfId="2728" xr:uid="{00000000-0005-0000-0000-0000A70A0000}"/>
    <cellStyle name="20% - Accent5 49 8" xfId="2729" xr:uid="{00000000-0005-0000-0000-0000A80A0000}"/>
    <cellStyle name="20% - Accent5 5" xfId="2730" xr:uid="{00000000-0005-0000-0000-0000A90A0000}"/>
    <cellStyle name="20% - Accent5 5 2" xfId="2731" xr:uid="{00000000-0005-0000-0000-0000AA0A0000}"/>
    <cellStyle name="20% - Accent5 5 3" xfId="2732" xr:uid="{00000000-0005-0000-0000-0000AB0A0000}"/>
    <cellStyle name="20% - Accent5 5 4" xfId="2733" xr:uid="{00000000-0005-0000-0000-0000AC0A0000}"/>
    <cellStyle name="20% - Accent5 5 5" xfId="2734" xr:uid="{00000000-0005-0000-0000-0000AD0A0000}"/>
    <cellStyle name="20% - Accent5 5 6" xfId="2735" xr:uid="{00000000-0005-0000-0000-0000AE0A0000}"/>
    <cellStyle name="20% - Accent5 5 7" xfId="2736" xr:uid="{00000000-0005-0000-0000-0000AF0A0000}"/>
    <cellStyle name="20% - Accent5 5 8" xfId="2737" xr:uid="{00000000-0005-0000-0000-0000B00A0000}"/>
    <cellStyle name="20% - Accent5 50" xfId="2738" xr:uid="{00000000-0005-0000-0000-0000B10A0000}"/>
    <cellStyle name="20% - Accent5 50 2" xfId="2739" xr:uid="{00000000-0005-0000-0000-0000B20A0000}"/>
    <cellStyle name="20% - Accent5 50 3" xfId="2740" xr:uid="{00000000-0005-0000-0000-0000B30A0000}"/>
    <cellStyle name="20% - Accent5 50 4" xfId="2741" xr:uid="{00000000-0005-0000-0000-0000B40A0000}"/>
    <cellStyle name="20% - Accent5 50 5" xfId="2742" xr:uid="{00000000-0005-0000-0000-0000B50A0000}"/>
    <cellStyle name="20% - Accent5 50 6" xfId="2743" xr:uid="{00000000-0005-0000-0000-0000B60A0000}"/>
    <cellStyle name="20% - Accent5 50 7" xfId="2744" xr:uid="{00000000-0005-0000-0000-0000B70A0000}"/>
    <cellStyle name="20% - Accent5 50 8" xfId="2745" xr:uid="{00000000-0005-0000-0000-0000B80A0000}"/>
    <cellStyle name="20% - Accent5 51" xfId="2746" xr:uid="{00000000-0005-0000-0000-0000B90A0000}"/>
    <cellStyle name="20% - Accent5 51 2" xfId="2747" xr:uid="{00000000-0005-0000-0000-0000BA0A0000}"/>
    <cellStyle name="20% - Accent5 51 3" xfId="2748" xr:uid="{00000000-0005-0000-0000-0000BB0A0000}"/>
    <cellStyle name="20% - Accent5 51 4" xfId="2749" xr:uid="{00000000-0005-0000-0000-0000BC0A0000}"/>
    <cellStyle name="20% - Accent5 51 5" xfId="2750" xr:uid="{00000000-0005-0000-0000-0000BD0A0000}"/>
    <cellStyle name="20% - Accent5 51 6" xfId="2751" xr:uid="{00000000-0005-0000-0000-0000BE0A0000}"/>
    <cellStyle name="20% - Accent5 51 7" xfId="2752" xr:uid="{00000000-0005-0000-0000-0000BF0A0000}"/>
    <cellStyle name="20% - Accent5 51 8" xfId="2753" xr:uid="{00000000-0005-0000-0000-0000C00A0000}"/>
    <cellStyle name="20% - Accent5 52" xfId="2754" xr:uid="{00000000-0005-0000-0000-0000C10A0000}"/>
    <cellStyle name="20% - Accent5 52 2" xfId="2755" xr:uid="{00000000-0005-0000-0000-0000C20A0000}"/>
    <cellStyle name="20% - Accent5 52 3" xfId="2756" xr:uid="{00000000-0005-0000-0000-0000C30A0000}"/>
    <cellStyle name="20% - Accent5 52 4" xfId="2757" xr:uid="{00000000-0005-0000-0000-0000C40A0000}"/>
    <cellStyle name="20% - Accent5 52 5" xfId="2758" xr:uid="{00000000-0005-0000-0000-0000C50A0000}"/>
    <cellStyle name="20% - Accent5 52 6" xfId="2759" xr:uid="{00000000-0005-0000-0000-0000C60A0000}"/>
    <cellStyle name="20% - Accent5 52 7" xfId="2760" xr:uid="{00000000-0005-0000-0000-0000C70A0000}"/>
    <cellStyle name="20% - Accent5 52 8" xfId="2761" xr:uid="{00000000-0005-0000-0000-0000C80A0000}"/>
    <cellStyle name="20% - Accent5 53" xfId="2762" xr:uid="{00000000-0005-0000-0000-0000C90A0000}"/>
    <cellStyle name="20% - Accent5 53 2" xfId="2763" xr:uid="{00000000-0005-0000-0000-0000CA0A0000}"/>
    <cellStyle name="20% - Accent5 53 3" xfId="2764" xr:uid="{00000000-0005-0000-0000-0000CB0A0000}"/>
    <cellStyle name="20% - Accent5 53 4" xfId="2765" xr:uid="{00000000-0005-0000-0000-0000CC0A0000}"/>
    <cellStyle name="20% - Accent5 53 5" xfId="2766" xr:uid="{00000000-0005-0000-0000-0000CD0A0000}"/>
    <cellStyle name="20% - Accent5 53 6" xfId="2767" xr:uid="{00000000-0005-0000-0000-0000CE0A0000}"/>
    <cellStyle name="20% - Accent5 53 7" xfId="2768" xr:uid="{00000000-0005-0000-0000-0000CF0A0000}"/>
    <cellStyle name="20% - Accent5 53 8" xfId="2769" xr:uid="{00000000-0005-0000-0000-0000D00A0000}"/>
    <cellStyle name="20% - Accent5 54" xfId="2770" xr:uid="{00000000-0005-0000-0000-0000D10A0000}"/>
    <cellStyle name="20% - Accent5 54 2" xfId="2771" xr:uid="{00000000-0005-0000-0000-0000D20A0000}"/>
    <cellStyle name="20% - Accent5 54 3" xfId="2772" xr:uid="{00000000-0005-0000-0000-0000D30A0000}"/>
    <cellStyle name="20% - Accent5 54 4" xfId="2773" xr:uid="{00000000-0005-0000-0000-0000D40A0000}"/>
    <cellStyle name="20% - Accent5 54 5" xfId="2774" xr:uid="{00000000-0005-0000-0000-0000D50A0000}"/>
    <cellStyle name="20% - Accent5 54 6" xfId="2775" xr:uid="{00000000-0005-0000-0000-0000D60A0000}"/>
    <cellStyle name="20% - Accent5 54 7" xfId="2776" xr:uid="{00000000-0005-0000-0000-0000D70A0000}"/>
    <cellStyle name="20% - Accent5 54 8" xfId="2777" xr:uid="{00000000-0005-0000-0000-0000D80A0000}"/>
    <cellStyle name="20% - Accent5 55" xfId="2778" xr:uid="{00000000-0005-0000-0000-0000D90A0000}"/>
    <cellStyle name="20% - Accent5 55 2" xfId="2779" xr:uid="{00000000-0005-0000-0000-0000DA0A0000}"/>
    <cellStyle name="20% - Accent5 55 3" xfId="2780" xr:uid="{00000000-0005-0000-0000-0000DB0A0000}"/>
    <cellStyle name="20% - Accent5 55 4" xfId="2781" xr:uid="{00000000-0005-0000-0000-0000DC0A0000}"/>
    <cellStyle name="20% - Accent5 55 5" xfId="2782" xr:uid="{00000000-0005-0000-0000-0000DD0A0000}"/>
    <cellStyle name="20% - Accent5 55 6" xfId="2783" xr:uid="{00000000-0005-0000-0000-0000DE0A0000}"/>
    <cellStyle name="20% - Accent5 55 7" xfId="2784" xr:uid="{00000000-0005-0000-0000-0000DF0A0000}"/>
    <cellStyle name="20% - Accent5 55 8" xfId="2785" xr:uid="{00000000-0005-0000-0000-0000E00A0000}"/>
    <cellStyle name="20% - Accent5 56" xfId="2786" xr:uid="{00000000-0005-0000-0000-0000E10A0000}"/>
    <cellStyle name="20% - Accent5 56 2" xfId="2787" xr:uid="{00000000-0005-0000-0000-0000E20A0000}"/>
    <cellStyle name="20% - Accent5 56 3" xfId="2788" xr:uid="{00000000-0005-0000-0000-0000E30A0000}"/>
    <cellStyle name="20% - Accent5 56 4" xfId="2789" xr:uid="{00000000-0005-0000-0000-0000E40A0000}"/>
    <cellStyle name="20% - Accent5 56 5" xfId="2790" xr:uid="{00000000-0005-0000-0000-0000E50A0000}"/>
    <cellStyle name="20% - Accent5 56 6" xfId="2791" xr:uid="{00000000-0005-0000-0000-0000E60A0000}"/>
    <cellStyle name="20% - Accent5 56 7" xfId="2792" xr:uid="{00000000-0005-0000-0000-0000E70A0000}"/>
    <cellStyle name="20% - Accent5 56 8" xfId="2793" xr:uid="{00000000-0005-0000-0000-0000E80A0000}"/>
    <cellStyle name="20% - Accent5 57" xfId="2794" xr:uid="{00000000-0005-0000-0000-0000E90A0000}"/>
    <cellStyle name="20% - Accent5 57 2" xfId="2795" xr:uid="{00000000-0005-0000-0000-0000EA0A0000}"/>
    <cellStyle name="20% - Accent5 57 3" xfId="2796" xr:uid="{00000000-0005-0000-0000-0000EB0A0000}"/>
    <cellStyle name="20% - Accent5 57 4" xfId="2797" xr:uid="{00000000-0005-0000-0000-0000EC0A0000}"/>
    <cellStyle name="20% - Accent5 57 5" xfId="2798" xr:uid="{00000000-0005-0000-0000-0000ED0A0000}"/>
    <cellStyle name="20% - Accent5 57 6" xfId="2799" xr:uid="{00000000-0005-0000-0000-0000EE0A0000}"/>
    <cellStyle name="20% - Accent5 57 7" xfId="2800" xr:uid="{00000000-0005-0000-0000-0000EF0A0000}"/>
    <cellStyle name="20% - Accent5 57 8" xfId="2801" xr:uid="{00000000-0005-0000-0000-0000F00A0000}"/>
    <cellStyle name="20% - Accent5 58" xfId="2802" xr:uid="{00000000-0005-0000-0000-0000F10A0000}"/>
    <cellStyle name="20% - Accent5 58 2" xfId="2803" xr:uid="{00000000-0005-0000-0000-0000F20A0000}"/>
    <cellStyle name="20% - Accent5 58 3" xfId="2804" xr:uid="{00000000-0005-0000-0000-0000F30A0000}"/>
    <cellStyle name="20% - Accent5 58 4" xfId="2805" xr:uid="{00000000-0005-0000-0000-0000F40A0000}"/>
    <cellStyle name="20% - Accent5 58 5" xfId="2806" xr:uid="{00000000-0005-0000-0000-0000F50A0000}"/>
    <cellStyle name="20% - Accent5 58 6" xfId="2807" xr:uid="{00000000-0005-0000-0000-0000F60A0000}"/>
    <cellStyle name="20% - Accent5 58 7" xfId="2808" xr:uid="{00000000-0005-0000-0000-0000F70A0000}"/>
    <cellStyle name="20% - Accent5 58 8" xfId="2809" xr:uid="{00000000-0005-0000-0000-0000F80A0000}"/>
    <cellStyle name="20% - Accent5 59" xfId="2810" xr:uid="{00000000-0005-0000-0000-0000F90A0000}"/>
    <cellStyle name="20% - Accent5 59 2" xfId="2811" xr:uid="{00000000-0005-0000-0000-0000FA0A0000}"/>
    <cellStyle name="20% - Accent5 59 3" xfId="2812" xr:uid="{00000000-0005-0000-0000-0000FB0A0000}"/>
    <cellStyle name="20% - Accent5 59 4" xfId="2813" xr:uid="{00000000-0005-0000-0000-0000FC0A0000}"/>
    <cellStyle name="20% - Accent5 59 5" xfId="2814" xr:uid="{00000000-0005-0000-0000-0000FD0A0000}"/>
    <cellStyle name="20% - Accent5 59 6" xfId="2815" xr:uid="{00000000-0005-0000-0000-0000FE0A0000}"/>
    <cellStyle name="20% - Accent5 59 7" xfId="2816" xr:uid="{00000000-0005-0000-0000-0000FF0A0000}"/>
    <cellStyle name="20% - Accent5 59 8" xfId="2817" xr:uid="{00000000-0005-0000-0000-0000000B0000}"/>
    <cellStyle name="20% - Accent5 6" xfId="2818" xr:uid="{00000000-0005-0000-0000-0000010B0000}"/>
    <cellStyle name="20% - Accent5 6 2" xfId="2819" xr:uid="{00000000-0005-0000-0000-0000020B0000}"/>
    <cellStyle name="20% - Accent5 6 3" xfId="2820" xr:uid="{00000000-0005-0000-0000-0000030B0000}"/>
    <cellStyle name="20% - Accent5 6 4" xfId="2821" xr:uid="{00000000-0005-0000-0000-0000040B0000}"/>
    <cellStyle name="20% - Accent5 6 5" xfId="2822" xr:uid="{00000000-0005-0000-0000-0000050B0000}"/>
    <cellStyle name="20% - Accent5 6 6" xfId="2823" xr:uid="{00000000-0005-0000-0000-0000060B0000}"/>
    <cellStyle name="20% - Accent5 6 7" xfId="2824" xr:uid="{00000000-0005-0000-0000-0000070B0000}"/>
    <cellStyle name="20% - Accent5 6 8" xfId="2825" xr:uid="{00000000-0005-0000-0000-0000080B0000}"/>
    <cellStyle name="20% - Accent5 60" xfId="2826" xr:uid="{00000000-0005-0000-0000-0000090B0000}"/>
    <cellStyle name="20% - Accent5 60 2" xfId="2827" xr:uid="{00000000-0005-0000-0000-00000A0B0000}"/>
    <cellStyle name="20% - Accent5 60 3" xfId="2828" xr:uid="{00000000-0005-0000-0000-00000B0B0000}"/>
    <cellStyle name="20% - Accent5 60 4" xfId="2829" xr:uid="{00000000-0005-0000-0000-00000C0B0000}"/>
    <cellStyle name="20% - Accent5 60 5" xfId="2830" xr:uid="{00000000-0005-0000-0000-00000D0B0000}"/>
    <cellStyle name="20% - Accent5 60 6" xfId="2831" xr:uid="{00000000-0005-0000-0000-00000E0B0000}"/>
    <cellStyle name="20% - Accent5 60 7" xfId="2832" xr:uid="{00000000-0005-0000-0000-00000F0B0000}"/>
    <cellStyle name="20% - Accent5 60 8" xfId="2833" xr:uid="{00000000-0005-0000-0000-0000100B0000}"/>
    <cellStyle name="20% - Accent5 61" xfId="2834" xr:uid="{00000000-0005-0000-0000-0000110B0000}"/>
    <cellStyle name="20% - Accent5 61 2" xfId="2835" xr:uid="{00000000-0005-0000-0000-0000120B0000}"/>
    <cellStyle name="20% - Accent5 61 3" xfId="2836" xr:uid="{00000000-0005-0000-0000-0000130B0000}"/>
    <cellStyle name="20% - Accent5 61 4" xfId="2837" xr:uid="{00000000-0005-0000-0000-0000140B0000}"/>
    <cellStyle name="20% - Accent5 61 5" xfId="2838" xr:uid="{00000000-0005-0000-0000-0000150B0000}"/>
    <cellStyle name="20% - Accent5 61 6" xfId="2839" xr:uid="{00000000-0005-0000-0000-0000160B0000}"/>
    <cellStyle name="20% - Accent5 61 7" xfId="2840" xr:uid="{00000000-0005-0000-0000-0000170B0000}"/>
    <cellStyle name="20% - Accent5 61 8" xfId="2841" xr:uid="{00000000-0005-0000-0000-0000180B0000}"/>
    <cellStyle name="20% - Accent5 62" xfId="2842" xr:uid="{00000000-0005-0000-0000-0000190B0000}"/>
    <cellStyle name="20% - Accent5 62 2" xfId="2843" xr:uid="{00000000-0005-0000-0000-00001A0B0000}"/>
    <cellStyle name="20% - Accent5 62 3" xfId="2844" xr:uid="{00000000-0005-0000-0000-00001B0B0000}"/>
    <cellStyle name="20% - Accent5 62 4" xfId="2845" xr:uid="{00000000-0005-0000-0000-00001C0B0000}"/>
    <cellStyle name="20% - Accent5 62 5" xfId="2846" xr:uid="{00000000-0005-0000-0000-00001D0B0000}"/>
    <cellStyle name="20% - Accent5 62 6" xfId="2847" xr:uid="{00000000-0005-0000-0000-00001E0B0000}"/>
    <cellStyle name="20% - Accent5 62 7" xfId="2848" xr:uid="{00000000-0005-0000-0000-00001F0B0000}"/>
    <cellStyle name="20% - Accent5 62 8" xfId="2849" xr:uid="{00000000-0005-0000-0000-0000200B0000}"/>
    <cellStyle name="20% - Accent5 63" xfId="2850" xr:uid="{00000000-0005-0000-0000-0000210B0000}"/>
    <cellStyle name="20% - Accent5 63 2" xfId="2851" xr:uid="{00000000-0005-0000-0000-0000220B0000}"/>
    <cellStyle name="20% - Accent5 63 3" xfId="2852" xr:uid="{00000000-0005-0000-0000-0000230B0000}"/>
    <cellStyle name="20% - Accent5 63 4" xfId="2853" xr:uid="{00000000-0005-0000-0000-0000240B0000}"/>
    <cellStyle name="20% - Accent5 63 5" xfId="2854" xr:uid="{00000000-0005-0000-0000-0000250B0000}"/>
    <cellStyle name="20% - Accent5 63 6" xfId="2855" xr:uid="{00000000-0005-0000-0000-0000260B0000}"/>
    <cellStyle name="20% - Accent5 63 7" xfId="2856" xr:uid="{00000000-0005-0000-0000-0000270B0000}"/>
    <cellStyle name="20% - Accent5 63 8" xfId="2857" xr:uid="{00000000-0005-0000-0000-0000280B0000}"/>
    <cellStyle name="20% - Accent5 64" xfId="2858" xr:uid="{00000000-0005-0000-0000-0000290B0000}"/>
    <cellStyle name="20% - Accent5 64 2" xfId="2859" xr:uid="{00000000-0005-0000-0000-00002A0B0000}"/>
    <cellStyle name="20% - Accent5 64 3" xfId="2860" xr:uid="{00000000-0005-0000-0000-00002B0B0000}"/>
    <cellStyle name="20% - Accent5 64 4" xfId="2861" xr:uid="{00000000-0005-0000-0000-00002C0B0000}"/>
    <cellStyle name="20% - Accent5 64 5" xfId="2862" xr:uid="{00000000-0005-0000-0000-00002D0B0000}"/>
    <cellStyle name="20% - Accent5 64 6" xfId="2863" xr:uid="{00000000-0005-0000-0000-00002E0B0000}"/>
    <cellStyle name="20% - Accent5 64 7" xfId="2864" xr:uid="{00000000-0005-0000-0000-00002F0B0000}"/>
    <cellStyle name="20% - Accent5 64 8" xfId="2865" xr:uid="{00000000-0005-0000-0000-0000300B0000}"/>
    <cellStyle name="20% - Accent5 65" xfId="2866" xr:uid="{00000000-0005-0000-0000-0000310B0000}"/>
    <cellStyle name="20% - Accent5 65 2" xfId="2867" xr:uid="{00000000-0005-0000-0000-0000320B0000}"/>
    <cellStyle name="20% - Accent5 65 3" xfId="2868" xr:uid="{00000000-0005-0000-0000-0000330B0000}"/>
    <cellStyle name="20% - Accent5 65 4" xfId="2869" xr:uid="{00000000-0005-0000-0000-0000340B0000}"/>
    <cellStyle name="20% - Accent5 65 5" xfId="2870" xr:uid="{00000000-0005-0000-0000-0000350B0000}"/>
    <cellStyle name="20% - Accent5 65 6" xfId="2871" xr:uid="{00000000-0005-0000-0000-0000360B0000}"/>
    <cellStyle name="20% - Accent5 65 7" xfId="2872" xr:uid="{00000000-0005-0000-0000-0000370B0000}"/>
    <cellStyle name="20% - Accent5 65 8" xfId="2873" xr:uid="{00000000-0005-0000-0000-0000380B0000}"/>
    <cellStyle name="20% - Accent5 66" xfId="2874" xr:uid="{00000000-0005-0000-0000-0000390B0000}"/>
    <cellStyle name="20% - Accent5 66 2" xfId="2875" xr:uid="{00000000-0005-0000-0000-00003A0B0000}"/>
    <cellStyle name="20% - Accent5 66 3" xfId="2876" xr:uid="{00000000-0005-0000-0000-00003B0B0000}"/>
    <cellStyle name="20% - Accent5 66 4" xfId="2877" xr:uid="{00000000-0005-0000-0000-00003C0B0000}"/>
    <cellStyle name="20% - Accent5 66 5" xfId="2878" xr:uid="{00000000-0005-0000-0000-00003D0B0000}"/>
    <cellStyle name="20% - Accent5 66 6" xfId="2879" xr:uid="{00000000-0005-0000-0000-00003E0B0000}"/>
    <cellStyle name="20% - Accent5 66 7" xfId="2880" xr:uid="{00000000-0005-0000-0000-00003F0B0000}"/>
    <cellStyle name="20% - Accent5 66 8" xfId="2881" xr:uid="{00000000-0005-0000-0000-0000400B0000}"/>
    <cellStyle name="20% - Accent5 67" xfId="2882" xr:uid="{00000000-0005-0000-0000-0000410B0000}"/>
    <cellStyle name="20% - Accent5 67 2" xfId="2883" xr:uid="{00000000-0005-0000-0000-0000420B0000}"/>
    <cellStyle name="20% - Accent5 67 3" xfId="2884" xr:uid="{00000000-0005-0000-0000-0000430B0000}"/>
    <cellStyle name="20% - Accent5 67 4" xfId="2885" xr:uid="{00000000-0005-0000-0000-0000440B0000}"/>
    <cellStyle name="20% - Accent5 67 5" xfId="2886" xr:uid="{00000000-0005-0000-0000-0000450B0000}"/>
    <cellStyle name="20% - Accent5 67 6" xfId="2887" xr:uid="{00000000-0005-0000-0000-0000460B0000}"/>
    <cellStyle name="20% - Accent5 67 7" xfId="2888" xr:uid="{00000000-0005-0000-0000-0000470B0000}"/>
    <cellStyle name="20% - Accent5 67 8" xfId="2889" xr:uid="{00000000-0005-0000-0000-0000480B0000}"/>
    <cellStyle name="20% - Accent5 68" xfId="2890" xr:uid="{00000000-0005-0000-0000-0000490B0000}"/>
    <cellStyle name="20% - Accent5 68 2" xfId="2891" xr:uid="{00000000-0005-0000-0000-00004A0B0000}"/>
    <cellStyle name="20% - Accent5 68 3" xfId="2892" xr:uid="{00000000-0005-0000-0000-00004B0B0000}"/>
    <cellStyle name="20% - Accent5 68 4" xfId="2893" xr:uid="{00000000-0005-0000-0000-00004C0B0000}"/>
    <cellStyle name="20% - Accent5 68 5" xfId="2894" xr:uid="{00000000-0005-0000-0000-00004D0B0000}"/>
    <cellStyle name="20% - Accent5 68 6" xfId="2895" xr:uid="{00000000-0005-0000-0000-00004E0B0000}"/>
    <cellStyle name="20% - Accent5 68 7" xfId="2896" xr:uid="{00000000-0005-0000-0000-00004F0B0000}"/>
    <cellStyle name="20% - Accent5 68 8" xfId="2897" xr:uid="{00000000-0005-0000-0000-0000500B0000}"/>
    <cellStyle name="20% - Accent5 69" xfId="2898" xr:uid="{00000000-0005-0000-0000-0000510B0000}"/>
    <cellStyle name="20% - Accent5 69 2" xfId="2899" xr:uid="{00000000-0005-0000-0000-0000520B0000}"/>
    <cellStyle name="20% - Accent5 69 3" xfId="2900" xr:uid="{00000000-0005-0000-0000-0000530B0000}"/>
    <cellStyle name="20% - Accent5 69 4" xfId="2901" xr:uid="{00000000-0005-0000-0000-0000540B0000}"/>
    <cellStyle name="20% - Accent5 69 5" xfId="2902" xr:uid="{00000000-0005-0000-0000-0000550B0000}"/>
    <cellStyle name="20% - Accent5 69 6" xfId="2903" xr:uid="{00000000-0005-0000-0000-0000560B0000}"/>
    <cellStyle name="20% - Accent5 69 7" xfId="2904" xr:uid="{00000000-0005-0000-0000-0000570B0000}"/>
    <cellStyle name="20% - Accent5 69 8" xfId="2905" xr:uid="{00000000-0005-0000-0000-0000580B0000}"/>
    <cellStyle name="20% - Accent5 7" xfId="2906" xr:uid="{00000000-0005-0000-0000-0000590B0000}"/>
    <cellStyle name="20% - Accent5 7 2" xfId="2907" xr:uid="{00000000-0005-0000-0000-00005A0B0000}"/>
    <cellStyle name="20% - Accent5 7 3" xfId="2908" xr:uid="{00000000-0005-0000-0000-00005B0B0000}"/>
    <cellStyle name="20% - Accent5 7 4" xfId="2909" xr:uid="{00000000-0005-0000-0000-00005C0B0000}"/>
    <cellStyle name="20% - Accent5 7 5" xfId="2910" xr:uid="{00000000-0005-0000-0000-00005D0B0000}"/>
    <cellStyle name="20% - Accent5 7 6" xfId="2911" xr:uid="{00000000-0005-0000-0000-00005E0B0000}"/>
    <cellStyle name="20% - Accent5 7 7" xfId="2912" xr:uid="{00000000-0005-0000-0000-00005F0B0000}"/>
    <cellStyle name="20% - Accent5 7 8" xfId="2913" xr:uid="{00000000-0005-0000-0000-0000600B0000}"/>
    <cellStyle name="20% - Accent5 70" xfId="2914" xr:uid="{00000000-0005-0000-0000-0000610B0000}"/>
    <cellStyle name="20% - Accent5 70 2" xfId="2915" xr:uid="{00000000-0005-0000-0000-0000620B0000}"/>
    <cellStyle name="20% - Accent5 70 3" xfId="2916" xr:uid="{00000000-0005-0000-0000-0000630B0000}"/>
    <cellStyle name="20% - Accent5 70 4" xfId="2917" xr:uid="{00000000-0005-0000-0000-0000640B0000}"/>
    <cellStyle name="20% - Accent5 70 5" xfId="2918" xr:uid="{00000000-0005-0000-0000-0000650B0000}"/>
    <cellStyle name="20% - Accent5 70 6" xfId="2919" xr:uid="{00000000-0005-0000-0000-0000660B0000}"/>
    <cellStyle name="20% - Accent5 70 7" xfId="2920" xr:uid="{00000000-0005-0000-0000-0000670B0000}"/>
    <cellStyle name="20% - Accent5 70 8" xfId="2921" xr:uid="{00000000-0005-0000-0000-0000680B0000}"/>
    <cellStyle name="20% - Accent5 71" xfId="2922" xr:uid="{00000000-0005-0000-0000-0000690B0000}"/>
    <cellStyle name="20% - Accent5 71 2" xfId="2923" xr:uid="{00000000-0005-0000-0000-00006A0B0000}"/>
    <cellStyle name="20% - Accent5 71 3" xfId="2924" xr:uid="{00000000-0005-0000-0000-00006B0B0000}"/>
    <cellStyle name="20% - Accent5 71 4" xfId="2925" xr:uid="{00000000-0005-0000-0000-00006C0B0000}"/>
    <cellStyle name="20% - Accent5 71 5" xfId="2926" xr:uid="{00000000-0005-0000-0000-00006D0B0000}"/>
    <cellStyle name="20% - Accent5 71 6" xfId="2927" xr:uid="{00000000-0005-0000-0000-00006E0B0000}"/>
    <cellStyle name="20% - Accent5 71 7" xfId="2928" xr:uid="{00000000-0005-0000-0000-00006F0B0000}"/>
    <cellStyle name="20% - Accent5 71 8" xfId="2929" xr:uid="{00000000-0005-0000-0000-0000700B0000}"/>
    <cellStyle name="20% - Accent5 72" xfId="2930" xr:uid="{00000000-0005-0000-0000-0000710B0000}"/>
    <cellStyle name="20% - Accent5 72 2" xfId="2931" xr:uid="{00000000-0005-0000-0000-0000720B0000}"/>
    <cellStyle name="20% - Accent5 72 3" xfId="2932" xr:uid="{00000000-0005-0000-0000-0000730B0000}"/>
    <cellStyle name="20% - Accent5 72 4" xfId="2933" xr:uid="{00000000-0005-0000-0000-0000740B0000}"/>
    <cellStyle name="20% - Accent5 72 5" xfId="2934" xr:uid="{00000000-0005-0000-0000-0000750B0000}"/>
    <cellStyle name="20% - Accent5 72 6" xfId="2935" xr:uid="{00000000-0005-0000-0000-0000760B0000}"/>
    <cellStyle name="20% - Accent5 72 7" xfId="2936" xr:uid="{00000000-0005-0000-0000-0000770B0000}"/>
    <cellStyle name="20% - Accent5 72 8" xfId="2937" xr:uid="{00000000-0005-0000-0000-0000780B0000}"/>
    <cellStyle name="20% - Accent5 73" xfId="2938" xr:uid="{00000000-0005-0000-0000-0000790B0000}"/>
    <cellStyle name="20% - Accent5 73 2" xfId="2939" xr:uid="{00000000-0005-0000-0000-00007A0B0000}"/>
    <cellStyle name="20% - Accent5 73 3" xfId="2940" xr:uid="{00000000-0005-0000-0000-00007B0B0000}"/>
    <cellStyle name="20% - Accent5 73 4" xfId="2941" xr:uid="{00000000-0005-0000-0000-00007C0B0000}"/>
    <cellStyle name="20% - Accent5 73 5" xfId="2942" xr:uid="{00000000-0005-0000-0000-00007D0B0000}"/>
    <cellStyle name="20% - Accent5 73 6" xfId="2943" xr:uid="{00000000-0005-0000-0000-00007E0B0000}"/>
    <cellStyle name="20% - Accent5 73 7" xfId="2944" xr:uid="{00000000-0005-0000-0000-00007F0B0000}"/>
    <cellStyle name="20% - Accent5 73 8" xfId="2945" xr:uid="{00000000-0005-0000-0000-0000800B0000}"/>
    <cellStyle name="20% - Accent5 74" xfId="2946" xr:uid="{00000000-0005-0000-0000-0000810B0000}"/>
    <cellStyle name="20% - Accent5 74 2" xfId="2947" xr:uid="{00000000-0005-0000-0000-0000820B0000}"/>
    <cellStyle name="20% - Accent5 74 3" xfId="2948" xr:uid="{00000000-0005-0000-0000-0000830B0000}"/>
    <cellStyle name="20% - Accent5 74 4" xfId="2949" xr:uid="{00000000-0005-0000-0000-0000840B0000}"/>
    <cellStyle name="20% - Accent5 74 5" xfId="2950" xr:uid="{00000000-0005-0000-0000-0000850B0000}"/>
    <cellStyle name="20% - Accent5 74 6" xfId="2951" xr:uid="{00000000-0005-0000-0000-0000860B0000}"/>
    <cellStyle name="20% - Accent5 74 7" xfId="2952" xr:uid="{00000000-0005-0000-0000-0000870B0000}"/>
    <cellStyle name="20% - Accent5 74 8" xfId="2953" xr:uid="{00000000-0005-0000-0000-0000880B0000}"/>
    <cellStyle name="20% - Accent5 75" xfId="2954" xr:uid="{00000000-0005-0000-0000-0000890B0000}"/>
    <cellStyle name="20% - Accent5 75 2" xfId="2955" xr:uid="{00000000-0005-0000-0000-00008A0B0000}"/>
    <cellStyle name="20% - Accent5 75 3" xfId="2956" xr:uid="{00000000-0005-0000-0000-00008B0B0000}"/>
    <cellStyle name="20% - Accent5 75 4" xfId="2957" xr:uid="{00000000-0005-0000-0000-00008C0B0000}"/>
    <cellStyle name="20% - Accent5 76" xfId="2958" xr:uid="{00000000-0005-0000-0000-00008D0B0000}"/>
    <cellStyle name="20% - Accent5 77" xfId="2959" xr:uid="{00000000-0005-0000-0000-00008E0B0000}"/>
    <cellStyle name="20% - Accent5 78" xfId="2960" xr:uid="{00000000-0005-0000-0000-00008F0B0000}"/>
    <cellStyle name="20% - Accent5 79" xfId="2961" xr:uid="{00000000-0005-0000-0000-0000900B0000}"/>
    <cellStyle name="20% - Accent5 8" xfId="2962" xr:uid="{00000000-0005-0000-0000-0000910B0000}"/>
    <cellStyle name="20% - Accent5 8 2" xfId="2963" xr:uid="{00000000-0005-0000-0000-0000920B0000}"/>
    <cellStyle name="20% - Accent5 8 3" xfId="2964" xr:uid="{00000000-0005-0000-0000-0000930B0000}"/>
    <cellStyle name="20% - Accent5 8 4" xfId="2965" xr:uid="{00000000-0005-0000-0000-0000940B0000}"/>
    <cellStyle name="20% - Accent5 8 5" xfId="2966" xr:uid="{00000000-0005-0000-0000-0000950B0000}"/>
    <cellStyle name="20% - Accent5 8 6" xfId="2967" xr:uid="{00000000-0005-0000-0000-0000960B0000}"/>
    <cellStyle name="20% - Accent5 8 7" xfId="2968" xr:uid="{00000000-0005-0000-0000-0000970B0000}"/>
    <cellStyle name="20% - Accent5 8 8" xfId="2969" xr:uid="{00000000-0005-0000-0000-0000980B0000}"/>
    <cellStyle name="20% - Accent5 80" xfId="2970" xr:uid="{00000000-0005-0000-0000-0000990B0000}"/>
    <cellStyle name="20% - Accent5 80 2" xfId="2971" xr:uid="{00000000-0005-0000-0000-00009A0B0000}"/>
    <cellStyle name="20% - Accent5 81" xfId="2972" xr:uid="{00000000-0005-0000-0000-00009B0B0000}"/>
    <cellStyle name="20% - Accent5 9" xfId="2973" xr:uid="{00000000-0005-0000-0000-00009C0B0000}"/>
    <cellStyle name="20% - Accent5 9 2" xfId="2974" xr:uid="{00000000-0005-0000-0000-00009D0B0000}"/>
    <cellStyle name="20% - Accent5 9 3" xfId="2975" xr:uid="{00000000-0005-0000-0000-00009E0B0000}"/>
    <cellStyle name="20% - Accent5 9 4" xfId="2976" xr:uid="{00000000-0005-0000-0000-00009F0B0000}"/>
    <cellStyle name="20% - Accent5 9 5" xfId="2977" xr:uid="{00000000-0005-0000-0000-0000A00B0000}"/>
    <cellStyle name="20% - Accent5 9 6" xfId="2978" xr:uid="{00000000-0005-0000-0000-0000A10B0000}"/>
    <cellStyle name="20% - Accent5 9 7" xfId="2979" xr:uid="{00000000-0005-0000-0000-0000A20B0000}"/>
    <cellStyle name="20% - Accent5 9 8" xfId="2980" xr:uid="{00000000-0005-0000-0000-0000A30B0000}"/>
    <cellStyle name="20% - Accent6" xfId="2981" builtinId="50" customBuiltin="1"/>
    <cellStyle name="20% - Accent6 10" xfId="2982" xr:uid="{00000000-0005-0000-0000-0000A50B0000}"/>
    <cellStyle name="20% - Accent6 10 2" xfId="2983" xr:uid="{00000000-0005-0000-0000-0000A60B0000}"/>
    <cellStyle name="20% - Accent6 10 3" xfId="2984" xr:uid="{00000000-0005-0000-0000-0000A70B0000}"/>
    <cellStyle name="20% - Accent6 10 4" xfId="2985" xr:uid="{00000000-0005-0000-0000-0000A80B0000}"/>
    <cellStyle name="20% - Accent6 10 5" xfId="2986" xr:uid="{00000000-0005-0000-0000-0000A90B0000}"/>
    <cellStyle name="20% - Accent6 10 6" xfId="2987" xr:uid="{00000000-0005-0000-0000-0000AA0B0000}"/>
    <cellStyle name="20% - Accent6 10 7" xfId="2988" xr:uid="{00000000-0005-0000-0000-0000AB0B0000}"/>
    <cellStyle name="20% - Accent6 10 8" xfId="2989" xr:uid="{00000000-0005-0000-0000-0000AC0B0000}"/>
    <cellStyle name="20% - Accent6 11" xfId="2990" xr:uid="{00000000-0005-0000-0000-0000AD0B0000}"/>
    <cellStyle name="20% - Accent6 11 2" xfId="2991" xr:uid="{00000000-0005-0000-0000-0000AE0B0000}"/>
    <cellStyle name="20% - Accent6 11 3" xfId="2992" xr:uid="{00000000-0005-0000-0000-0000AF0B0000}"/>
    <cellStyle name="20% - Accent6 11 4" xfId="2993" xr:uid="{00000000-0005-0000-0000-0000B00B0000}"/>
    <cellStyle name="20% - Accent6 11 5" xfId="2994" xr:uid="{00000000-0005-0000-0000-0000B10B0000}"/>
    <cellStyle name="20% - Accent6 11 6" xfId="2995" xr:uid="{00000000-0005-0000-0000-0000B20B0000}"/>
    <cellStyle name="20% - Accent6 11 7" xfId="2996" xr:uid="{00000000-0005-0000-0000-0000B30B0000}"/>
    <cellStyle name="20% - Accent6 11 8" xfId="2997" xr:uid="{00000000-0005-0000-0000-0000B40B0000}"/>
    <cellStyle name="20% - Accent6 12" xfId="2998" xr:uid="{00000000-0005-0000-0000-0000B50B0000}"/>
    <cellStyle name="20% - Accent6 12 2" xfId="2999" xr:uid="{00000000-0005-0000-0000-0000B60B0000}"/>
    <cellStyle name="20% - Accent6 12 3" xfId="3000" xr:uid="{00000000-0005-0000-0000-0000B70B0000}"/>
    <cellStyle name="20% - Accent6 12 4" xfId="3001" xr:uid="{00000000-0005-0000-0000-0000B80B0000}"/>
    <cellStyle name="20% - Accent6 12 5" xfId="3002" xr:uid="{00000000-0005-0000-0000-0000B90B0000}"/>
    <cellStyle name="20% - Accent6 12 6" xfId="3003" xr:uid="{00000000-0005-0000-0000-0000BA0B0000}"/>
    <cellStyle name="20% - Accent6 12 7" xfId="3004" xr:uid="{00000000-0005-0000-0000-0000BB0B0000}"/>
    <cellStyle name="20% - Accent6 12 8" xfId="3005" xr:uid="{00000000-0005-0000-0000-0000BC0B0000}"/>
    <cellStyle name="20% - Accent6 13" xfId="3006" xr:uid="{00000000-0005-0000-0000-0000BD0B0000}"/>
    <cellStyle name="20% - Accent6 13 2" xfId="3007" xr:uid="{00000000-0005-0000-0000-0000BE0B0000}"/>
    <cellStyle name="20% - Accent6 13 3" xfId="3008" xr:uid="{00000000-0005-0000-0000-0000BF0B0000}"/>
    <cellStyle name="20% - Accent6 13 4" xfId="3009" xr:uid="{00000000-0005-0000-0000-0000C00B0000}"/>
    <cellStyle name="20% - Accent6 13 5" xfId="3010" xr:uid="{00000000-0005-0000-0000-0000C10B0000}"/>
    <cellStyle name="20% - Accent6 13 6" xfId="3011" xr:uid="{00000000-0005-0000-0000-0000C20B0000}"/>
    <cellStyle name="20% - Accent6 13 7" xfId="3012" xr:uid="{00000000-0005-0000-0000-0000C30B0000}"/>
    <cellStyle name="20% - Accent6 13 8" xfId="3013" xr:uid="{00000000-0005-0000-0000-0000C40B0000}"/>
    <cellStyle name="20% - Accent6 14" xfId="3014" xr:uid="{00000000-0005-0000-0000-0000C50B0000}"/>
    <cellStyle name="20% - Accent6 14 2" xfId="3015" xr:uid="{00000000-0005-0000-0000-0000C60B0000}"/>
    <cellStyle name="20% - Accent6 14 3" xfId="3016" xr:uid="{00000000-0005-0000-0000-0000C70B0000}"/>
    <cellStyle name="20% - Accent6 14 4" xfId="3017" xr:uid="{00000000-0005-0000-0000-0000C80B0000}"/>
    <cellStyle name="20% - Accent6 14 5" xfId="3018" xr:uid="{00000000-0005-0000-0000-0000C90B0000}"/>
    <cellStyle name="20% - Accent6 14 6" xfId="3019" xr:uid="{00000000-0005-0000-0000-0000CA0B0000}"/>
    <cellStyle name="20% - Accent6 14 7" xfId="3020" xr:uid="{00000000-0005-0000-0000-0000CB0B0000}"/>
    <cellStyle name="20% - Accent6 14 8" xfId="3021" xr:uid="{00000000-0005-0000-0000-0000CC0B0000}"/>
    <cellStyle name="20% - Accent6 15" xfId="3022" xr:uid="{00000000-0005-0000-0000-0000CD0B0000}"/>
    <cellStyle name="20% - Accent6 15 2" xfId="3023" xr:uid="{00000000-0005-0000-0000-0000CE0B0000}"/>
    <cellStyle name="20% - Accent6 15 3" xfId="3024" xr:uid="{00000000-0005-0000-0000-0000CF0B0000}"/>
    <cellStyle name="20% - Accent6 15 4" xfId="3025" xr:uid="{00000000-0005-0000-0000-0000D00B0000}"/>
    <cellStyle name="20% - Accent6 15 5" xfId="3026" xr:uid="{00000000-0005-0000-0000-0000D10B0000}"/>
    <cellStyle name="20% - Accent6 15 6" xfId="3027" xr:uid="{00000000-0005-0000-0000-0000D20B0000}"/>
    <cellStyle name="20% - Accent6 15 7" xfId="3028" xr:uid="{00000000-0005-0000-0000-0000D30B0000}"/>
    <cellStyle name="20% - Accent6 15 8" xfId="3029" xr:uid="{00000000-0005-0000-0000-0000D40B0000}"/>
    <cellStyle name="20% - Accent6 16" xfId="3030" xr:uid="{00000000-0005-0000-0000-0000D50B0000}"/>
    <cellStyle name="20% - Accent6 16 2" xfId="3031" xr:uid="{00000000-0005-0000-0000-0000D60B0000}"/>
    <cellStyle name="20% - Accent6 16 3" xfId="3032" xr:uid="{00000000-0005-0000-0000-0000D70B0000}"/>
    <cellStyle name="20% - Accent6 16 4" xfId="3033" xr:uid="{00000000-0005-0000-0000-0000D80B0000}"/>
    <cellStyle name="20% - Accent6 16 5" xfId="3034" xr:uid="{00000000-0005-0000-0000-0000D90B0000}"/>
    <cellStyle name="20% - Accent6 16 6" xfId="3035" xr:uid="{00000000-0005-0000-0000-0000DA0B0000}"/>
    <cellStyle name="20% - Accent6 16 7" xfId="3036" xr:uid="{00000000-0005-0000-0000-0000DB0B0000}"/>
    <cellStyle name="20% - Accent6 16 8" xfId="3037" xr:uid="{00000000-0005-0000-0000-0000DC0B0000}"/>
    <cellStyle name="20% - Accent6 17" xfId="3038" xr:uid="{00000000-0005-0000-0000-0000DD0B0000}"/>
    <cellStyle name="20% - Accent6 17 2" xfId="3039" xr:uid="{00000000-0005-0000-0000-0000DE0B0000}"/>
    <cellStyle name="20% - Accent6 17 3" xfId="3040" xr:uid="{00000000-0005-0000-0000-0000DF0B0000}"/>
    <cellStyle name="20% - Accent6 17 4" xfId="3041" xr:uid="{00000000-0005-0000-0000-0000E00B0000}"/>
    <cellStyle name="20% - Accent6 17 5" xfId="3042" xr:uid="{00000000-0005-0000-0000-0000E10B0000}"/>
    <cellStyle name="20% - Accent6 17 6" xfId="3043" xr:uid="{00000000-0005-0000-0000-0000E20B0000}"/>
    <cellStyle name="20% - Accent6 17 7" xfId="3044" xr:uid="{00000000-0005-0000-0000-0000E30B0000}"/>
    <cellStyle name="20% - Accent6 17 8" xfId="3045" xr:uid="{00000000-0005-0000-0000-0000E40B0000}"/>
    <cellStyle name="20% - Accent6 18" xfId="3046" xr:uid="{00000000-0005-0000-0000-0000E50B0000}"/>
    <cellStyle name="20% - Accent6 18 2" xfId="3047" xr:uid="{00000000-0005-0000-0000-0000E60B0000}"/>
    <cellStyle name="20% - Accent6 18 3" xfId="3048" xr:uid="{00000000-0005-0000-0000-0000E70B0000}"/>
    <cellStyle name="20% - Accent6 18 4" xfId="3049" xr:uid="{00000000-0005-0000-0000-0000E80B0000}"/>
    <cellStyle name="20% - Accent6 18 5" xfId="3050" xr:uid="{00000000-0005-0000-0000-0000E90B0000}"/>
    <cellStyle name="20% - Accent6 18 6" xfId="3051" xr:uid="{00000000-0005-0000-0000-0000EA0B0000}"/>
    <cellStyle name="20% - Accent6 18 7" xfId="3052" xr:uid="{00000000-0005-0000-0000-0000EB0B0000}"/>
    <cellStyle name="20% - Accent6 18 8" xfId="3053" xr:uid="{00000000-0005-0000-0000-0000EC0B0000}"/>
    <cellStyle name="20% - Accent6 19" xfId="3054" xr:uid="{00000000-0005-0000-0000-0000ED0B0000}"/>
    <cellStyle name="20% - Accent6 19 2" xfId="3055" xr:uid="{00000000-0005-0000-0000-0000EE0B0000}"/>
    <cellStyle name="20% - Accent6 19 3" xfId="3056" xr:uid="{00000000-0005-0000-0000-0000EF0B0000}"/>
    <cellStyle name="20% - Accent6 19 4" xfId="3057" xr:uid="{00000000-0005-0000-0000-0000F00B0000}"/>
    <cellStyle name="20% - Accent6 19 5" xfId="3058" xr:uid="{00000000-0005-0000-0000-0000F10B0000}"/>
    <cellStyle name="20% - Accent6 19 6" xfId="3059" xr:uid="{00000000-0005-0000-0000-0000F20B0000}"/>
    <cellStyle name="20% - Accent6 19 7" xfId="3060" xr:uid="{00000000-0005-0000-0000-0000F30B0000}"/>
    <cellStyle name="20% - Accent6 19 8" xfId="3061" xr:uid="{00000000-0005-0000-0000-0000F40B0000}"/>
    <cellStyle name="20% - Accent6 2" xfId="3062" xr:uid="{00000000-0005-0000-0000-0000F50B0000}"/>
    <cellStyle name="20% - Accent6 2 2" xfId="3063" xr:uid="{00000000-0005-0000-0000-0000F60B0000}"/>
    <cellStyle name="20% - Accent6 2 3" xfId="3064" xr:uid="{00000000-0005-0000-0000-0000F70B0000}"/>
    <cellStyle name="20% - Accent6 2 4" xfId="3065" xr:uid="{00000000-0005-0000-0000-0000F80B0000}"/>
    <cellStyle name="20% - Accent6 2 5" xfId="3066" xr:uid="{00000000-0005-0000-0000-0000F90B0000}"/>
    <cellStyle name="20% - Accent6 2 6" xfId="3067" xr:uid="{00000000-0005-0000-0000-0000FA0B0000}"/>
    <cellStyle name="20% - Accent6 2 7" xfId="3068" xr:uid="{00000000-0005-0000-0000-0000FB0B0000}"/>
    <cellStyle name="20% - Accent6 2 8" xfId="3069" xr:uid="{00000000-0005-0000-0000-0000FC0B0000}"/>
    <cellStyle name="20% - Accent6 20" xfId="3070" xr:uid="{00000000-0005-0000-0000-0000FD0B0000}"/>
    <cellStyle name="20% - Accent6 20 2" xfId="3071" xr:uid="{00000000-0005-0000-0000-0000FE0B0000}"/>
    <cellStyle name="20% - Accent6 20 3" xfId="3072" xr:uid="{00000000-0005-0000-0000-0000FF0B0000}"/>
    <cellStyle name="20% - Accent6 20 4" xfId="3073" xr:uid="{00000000-0005-0000-0000-0000000C0000}"/>
    <cellStyle name="20% - Accent6 20 5" xfId="3074" xr:uid="{00000000-0005-0000-0000-0000010C0000}"/>
    <cellStyle name="20% - Accent6 20 6" xfId="3075" xr:uid="{00000000-0005-0000-0000-0000020C0000}"/>
    <cellStyle name="20% - Accent6 20 7" xfId="3076" xr:uid="{00000000-0005-0000-0000-0000030C0000}"/>
    <cellStyle name="20% - Accent6 20 8" xfId="3077" xr:uid="{00000000-0005-0000-0000-0000040C0000}"/>
    <cellStyle name="20% - Accent6 21" xfId="3078" xr:uid="{00000000-0005-0000-0000-0000050C0000}"/>
    <cellStyle name="20% - Accent6 21 2" xfId="3079" xr:uid="{00000000-0005-0000-0000-0000060C0000}"/>
    <cellStyle name="20% - Accent6 21 3" xfId="3080" xr:uid="{00000000-0005-0000-0000-0000070C0000}"/>
    <cellStyle name="20% - Accent6 21 4" xfId="3081" xr:uid="{00000000-0005-0000-0000-0000080C0000}"/>
    <cellStyle name="20% - Accent6 21 5" xfId="3082" xr:uid="{00000000-0005-0000-0000-0000090C0000}"/>
    <cellStyle name="20% - Accent6 21 6" xfId="3083" xr:uid="{00000000-0005-0000-0000-00000A0C0000}"/>
    <cellStyle name="20% - Accent6 21 7" xfId="3084" xr:uid="{00000000-0005-0000-0000-00000B0C0000}"/>
    <cellStyle name="20% - Accent6 21 8" xfId="3085" xr:uid="{00000000-0005-0000-0000-00000C0C0000}"/>
    <cellStyle name="20% - Accent6 22" xfId="3086" xr:uid="{00000000-0005-0000-0000-00000D0C0000}"/>
    <cellStyle name="20% - Accent6 22 2" xfId="3087" xr:uid="{00000000-0005-0000-0000-00000E0C0000}"/>
    <cellStyle name="20% - Accent6 22 3" xfId="3088" xr:uid="{00000000-0005-0000-0000-00000F0C0000}"/>
    <cellStyle name="20% - Accent6 22 4" xfId="3089" xr:uid="{00000000-0005-0000-0000-0000100C0000}"/>
    <cellStyle name="20% - Accent6 22 5" xfId="3090" xr:uid="{00000000-0005-0000-0000-0000110C0000}"/>
    <cellStyle name="20% - Accent6 22 6" xfId="3091" xr:uid="{00000000-0005-0000-0000-0000120C0000}"/>
    <cellStyle name="20% - Accent6 22 7" xfId="3092" xr:uid="{00000000-0005-0000-0000-0000130C0000}"/>
    <cellStyle name="20% - Accent6 22 8" xfId="3093" xr:uid="{00000000-0005-0000-0000-0000140C0000}"/>
    <cellStyle name="20% - Accent6 23" xfId="3094" xr:uid="{00000000-0005-0000-0000-0000150C0000}"/>
    <cellStyle name="20% - Accent6 23 2" xfId="3095" xr:uid="{00000000-0005-0000-0000-0000160C0000}"/>
    <cellStyle name="20% - Accent6 23 3" xfId="3096" xr:uid="{00000000-0005-0000-0000-0000170C0000}"/>
    <cellStyle name="20% - Accent6 23 4" xfId="3097" xr:uid="{00000000-0005-0000-0000-0000180C0000}"/>
    <cellStyle name="20% - Accent6 23 5" xfId="3098" xr:uid="{00000000-0005-0000-0000-0000190C0000}"/>
    <cellStyle name="20% - Accent6 23 6" xfId="3099" xr:uid="{00000000-0005-0000-0000-00001A0C0000}"/>
    <cellStyle name="20% - Accent6 23 7" xfId="3100" xr:uid="{00000000-0005-0000-0000-00001B0C0000}"/>
    <cellStyle name="20% - Accent6 23 8" xfId="3101" xr:uid="{00000000-0005-0000-0000-00001C0C0000}"/>
    <cellStyle name="20% - Accent6 24" xfId="3102" xr:uid="{00000000-0005-0000-0000-00001D0C0000}"/>
    <cellStyle name="20% - Accent6 24 2" xfId="3103" xr:uid="{00000000-0005-0000-0000-00001E0C0000}"/>
    <cellStyle name="20% - Accent6 24 3" xfId="3104" xr:uid="{00000000-0005-0000-0000-00001F0C0000}"/>
    <cellStyle name="20% - Accent6 24 4" xfId="3105" xr:uid="{00000000-0005-0000-0000-0000200C0000}"/>
    <cellStyle name="20% - Accent6 24 5" xfId="3106" xr:uid="{00000000-0005-0000-0000-0000210C0000}"/>
    <cellStyle name="20% - Accent6 24 6" xfId="3107" xr:uid="{00000000-0005-0000-0000-0000220C0000}"/>
    <cellStyle name="20% - Accent6 24 7" xfId="3108" xr:uid="{00000000-0005-0000-0000-0000230C0000}"/>
    <cellStyle name="20% - Accent6 24 8" xfId="3109" xr:uid="{00000000-0005-0000-0000-0000240C0000}"/>
    <cellStyle name="20% - Accent6 25" xfId="3110" xr:uid="{00000000-0005-0000-0000-0000250C0000}"/>
    <cellStyle name="20% - Accent6 25 2" xfId="3111" xr:uid="{00000000-0005-0000-0000-0000260C0000}"/>
    <cellStyle name="20% - Accent6 25 3" xfId="3112" xr:uid="{00000000-0005-0000-0000-0000270C0000}"/>
    <cellStyle name="20% - Accent6 25 4" xfId="3113" xr:uid="{00000000-0005-0000-0000-0000280C0000}"/>
    <cellStyle name="20% - Accent6 25 5" xfId="3114" xr:uid="{00000000-0005-0000-0000-0000290C0000}"/>
    <cellStyle name="20% - Accent6 25 6" xfId="3115" xr:uid="{00000000-0005-0000-0000-00002A0C0000}"/>
    <cellStyle name="20% - Accent6 25 7" xfId="3116" xr:uid="{00000000-0005-0000-0000-00002B0C0000}"/>
    <cellStyle name="20% - Accent6 25 8" xfId="3117" xr:uid="{00000000-0005-0000-0000-00002C0C0000}"/>
    <cellStyle name="20% - Accent6 26" xfId="3118" xr:uid="{00000000-0005-0000-0000-00002D0C0000}"/>
    <cellStyle name="20% - Accent6 26 2" xfId="3119" xr:uid="{00000000-0005-0000-0000-00002E0C0000}"/>
    <cellStyle name="20% - Accent6 26 3" xfId="3120" xr:uid="{00000000-0005-0000-0000-00002F0C0000}"/>
    <cellStyle name="20% - Accent6 26 4" xfId="3121" xr:uid="{00000000-0005-0000-0000-0000300C0000}"/>
    <cellStyle name="20% - Accent6 26 5" xfId="3122" xr:uid="{00000000-0005-0000-0000-0000310C0000}"/>
    <cellStyle name="20% - Accent6 26 6" xfId="3123" xr:uid="{00000000-0005-0000-0000-0000320C0000}"/>
    <cellStyle name="20% - Accent6 26 7" xfId="3124" xr:uid="{00000000-0005-0000-0000-0000330C0000}"/>
    <cellStyle name="20% - Accent6 26 8" xfId="3125" xr:uid="{00000000-0005-0000-0000-0000340C0000}"/>
    <cellStyle name="20% - Accent6 27" xfId="3126" xr:uid="{00000000-0005-0000-0000-0000350C0000}"/>
    <cellStyle name="20% - Accent6 27 2" xfId="3127" xr:uid="{00000000-0005-0000-0000-0000360C0000}"/>
    <cellStyle name="20% - Accent6 27 3" xfId="3128" xr:uid="{00000000-0005-0000-0000-0000370C0000}"/>
    <cellStyle name="20% - Accent6 27 4" xfId="3129" xr:uid="{00000000-0005-0000-0000-0000380C0000}"/>
    <cellStyle name="20% - Accent6 27 5" xfId="3130" xr:uid="{00000000-0005-0000-0000-0000390C0000}"/>
    <cellStyle name="20% - Accent6 27 6" xfId="3131" xr:uid="{00000000-0005-0000-0000-00003A0C0000}"/>
    <cellStyle name="20% - Accent6 27 7" xfId="3132" xr:uid="{00000000-0005-0000-0000-00003B0C0000}"/>
    <cellStyle name="20% - Accent6 27 8" xfId="3133" xr:uid="{00000000-0005-0000-0000-00003C0C0000}"/>
    <cellStyle name="20% - Accent6 28" xfId="3134" xr:uid="{00000000-0005-0000-0000-00003D0C0000}"/>
    <cellStyle name="20% - Accent6 28 2" xfId="3135" xr:uid="{00000000-0005-0000-0000-00003E0C0000}"/>
    <cellStyle name="20% - Accent6 28 3" xfId="3136" xr:uid="{00000000-0005-0000-0000-00003F0C0000}"/>
    <cellStyle name="20% - Accent6 28 4" xfId="3137" xr:uid="{00000000-0005-0000-0000-0000400C0000}"/>
    <cellStyle name="20% - Accent6 28 5" xfId="3138" xr:uid="{00000000-0005-0000-0000-0000410C0000}"/>
    <cellStyle name="20% - Accent6 28 6" xfId="3139" xr:uid="{00000000-0005-0000-0000-0000420C0000}"/>
    <cellStyle name="20% - Accent6 28 7" xfId="3140" xr:uid="{00000000-0005-0000-0000-0000430C0000}"/>
    <cellStyle name="20% - Accent6 28 8" xfId="3141" xr:uid="{00000000-0005-0000-0000-0000440C0000}"/>
    <cellStyle name="20% - Accent6 29" xfId="3142" xr:uid="{00000000-0005-0000-0000-0000450C0000}"/>
    <cellStyle name="20% - Accent6 29 2" xfId="3143" xr:uid="{00000000-0005-0000-0000-0000460C0000}"/>
    <cellStyle name="20% - Accent6 29 3" xfId="3144" xr:uid="{00000000-0005-0000-0000-0000470C0000}"/>
    <cellStyle name="20% - Accent6 29 4" xfId="3145" xr:uid="{00000000-0005-0000-0000-0000480C0000}"/>
    <cellStyle name="20% - Accent6 29 5" xfId="3146" xr:uid="{00000000-0005-0000-0000-0000490C0000}"/>
    <cellStyle name="20% - Accent6 29 6" xfId="3147" xr:uid="{00000000-0005-0000-0000-00004A0C0000}"/>
    <cellStyle name="20% - Accent6 29 7" xfId="3148" xr:uid="{00000000-0005-0000-0000-00004B0C0000}"/>
    <cellStyle name="20% - Accent6 29 8" xfId="3149" xr:uid="{00000000-0005-0000-0000-00004C0C0000}"/>
    <cellStyle name="20% - Accent6 3" xfId="3150" xr:uid="{00000000-0005-0000-0000-00004D0C0000}"/>
    <cellStyle name="20% - Accent6 3 2" xfId="3151" xr:uid="{00000000-0005-0000-0000-00004E0C0000}"/>
    <cellStyle name="20% - Accent6 3 3" xfId="3152" xr:uid="{00000000-0005-0000-0000-00004F0C0000}"/>
    <cellStyle name="20% - Accent6 3 4" xfId="3153" xr:uid="{00000000-0005-0000-0000-0000500C0000}"/>
    <cellStyle name="20% - Accent6 3 5" xfId="3154" xr:uid="{00000000-0005-0000-0000-0000510C0000}"/>
    <cellStyle name="20% - Accent6 3 6" xfId="3155" xr:uid="{00000000-0005-0000-0000-0000520C0000}"/>
    <cellStyle name="20% - Accent6 3 7" xfId="3156" xr:uid="{00000000-0005-0000-0000-0000530C0000}"/>
    <cellStyle name="20% - Accent6 3 8" xfId="3157" xr:uid="{00000000-0005-0000-0000-0000540C0000}"/>
    <cellStyle name="20% - Accent6 30" xfId="3158" xr:uid="{00000000-0005-0000-0000-0000550C0000}"/>
    <cellStyle name="20% - Accent6 30 2" xfId="3159" xr:uid="{00000000-0005-0000-0000-0000560C0000}"/>
    <cellStyle name="20% - Accent6 30 3" xfId="3160" xr:uid="{00000000-0005-0000-0000-0000570C0000}"/>
    <cellStyle name="20% - Accent6 30 4" xfId="3161" xr:uid="{00000000-0005-0000-0000-0000580C0000}"/>
    <cellStyle name="20% - Accent6 30 5" xfId="3162" xr:uid="{00000000-0005-0000-0000-0000590C0000}"/>
    <cellStyle name="20% - Accent6 30 6" xfId="3163" xr:uid="{00000000-0005-0000-0000-00005A0C0000}"/>
    <cellStyle name="20% - Accent6 30 7" xfId="3164" xr:uid="{00000000-0005-0000-0000-00005B0C0000}"/>
    <cellStyle name="20% - Accent6 30 8" xfId="3165" xr:uid="{00000000-0005-0000-0000-00005C0C0000}"/>
    <cellStyle name="20% - Accent6 31" xfId="3166" xr:uid="{00000000-0005-0000-0000-00005D0C0000}"/>
    <cellStyle name="20% - Accent6 31 2" xfId="3167" xr:uid="{00000000-0005-0000-0000-00005E0C0000}"/>
    <cellStyle name="20% - Accent6 31 3" xfId="3168" xr:uid="{00000000-0005-0000-0000-00005F0C0000}"/>
    <cellStyle name="20% - Accent6 31 4" xfId="3169" xr:uid="{00000000-0005-0000-0000-0000600C0000}"/>
    <cellStyle name="20% - Accent6 31 5" xfId="3170" xr:uid="{00000000-0005-0000-0000-0000610C0000}"/>
    <cellStyle name="20% - Accent6 31 6" xfId="3171" xr:uid="{00000000-0005-0000-0000-0000620C0000}"/>
    <cellStyle name="20% - Accent6 31 7" xfId="3172" xr:uid="{00000000-0005-0000-0000-0000630C0000}"/>
    <cellStyle name="20% - Accent6 31 8" xfId="3173" xr:uid="{00000000-0005-0000-0000-0000640C0000}"/>
    <cellStyle name="20% - Accent6 32" xfId="3174" xr:uid="{00000000-0005-0000-0000-0000650C0000}"/>
    <cellStyle name="20% - Accent6 32 2" xfId="3175" xr:uid="{00000000-0005-0000-0000-0000660C0000}"/>
    <cellStyle name="20% - Accent6 32 3" xfId="3176" xr:uid="{00000000-0005-0000-0000-0000670C0000}"/>
    <cellStyle name="20% - Accent6 32 4" xfId="3177" xr:uid="{00000000-0005-0000-0000-0000680C0000}"/>
    <cellStyle name="20% - Accent6 32 5" xfId="3178" xr:uid="{00000000-0005-0000-0000-0000690C0000}"/>
    <cellStyle name="20% - Accent6 32 6" xfId="3179" xr:uid="{00000000-0005-0000-0000-00006A0C0000}"/>
    <cellStyle name="20% - Accent6 32 7" xfId="3180" xr:uid="{00000000-0005-0000-0000-00006B0C0000}"/>
    <cellStyle name="20% - Accent6 32 8" xfId="3181" xr:uid="{00000000-0005-0000-0000-00006C0C0000}"/>
    <cellStyle name="20% - Accent6 33" xfId="3182" xr:uid="{00000000-0005-0000-0000-00006D0C0000}"/>
    <cellStyle name="20% - Accent6 33 2" xfId="3183" xr:uid="{00000000-0005-0000-0000-00006E0C0000}"/>
    <cellStyle name="20% - Accent6 33 3" xfId="3184" xr:uid="{00000000-0005-0000-0000-00006F0C0000}"/>
    <cellStyle name="20% - Accent6 33 4" xfId="3185" xr:uid="{00000000-0005-0000-0000-0000700C0000}"/>
    <cellStyle name="20% - Accent6 33 5" xfId="3186" xr:uid="{00000000-0005-0000-0000-0000710C0000}"/>
    <cellStyle name="20% - Accent6 33 6" xfId="3187" xr:uid="{00000000-0005-0000-0000-0000720C0000}"/>
    <cellStyle name="20% - Accent6 33 7" xfId="3188" xr:uid="{00000000-0005-0000-0000-0000730C0000}"/>
    <cellStyle name="20% - Accent6 33 8" xfId="3189" xr:uid="{00000000-0005-0000-0000-0000740C0000}"/>
    <cellStyle name="20% - Accent6 34" xfId="3190" xr:uid="{00000000-0005-0000-0000-0000750C0000}"/>
    <cellStyle name="20% - Accent6 34 2" xfId="3191" xr:uid="{00000000-0005-0000-0000-0000760C0000}"/>
    <cellStyle name="20% - Accent6 34 3" xfId="3192" xr:uid="{00000000-0005-0000-0000-0000770C0000}"/>
    <cellStyle name="20% - Accent6 34 4" xfId="3193" xr:uid="{00000000-0005-0000-0000-0000780C0000}"/>
    <cellStyle name="20% - Accent6 34 5" xfId="3194" xr:uid="{00000000-0005-0000-0000-0000790C0000}"/>
    <cellStyle name="20% - Accent6 34 6" xfId="3195" xr:uid="{00000000-0005-0000-0000-00007A0C0000}"/>
    <cellStyle name="20% - Accent6 34 7" xfId="3196" xr:uid="{00000000-0005-0000-0000-00007B0C0000}"/>
    <cellStyle name="20% - Accent6 34 8" xfId="3197" xr:uid="{00000000-0005-0000-0000-00007C0C0000}"/>
    <cellStyle name="20% - Accent6 35" xfId="3198" xr:uid="{00000000-0005-0000-0000-00007D0C0000}"/>
    <cellStyle name="20% - Accent6 35 2" xfId="3199" xr:uid="{00000000-0005-0000-0000-00007E0C0000}"/>
    <cellStyle name="20% - Accent6 35 3" xfId="3200" xr:uid="{00000000-0005-0000-0000-00007F0C0000}"/>
    <cellStyle name="20% - Accent6 35 4" xfId="3201" xr:uid="{00000000-0005-0000-0000-0000800C0000}"/>
    <cellStyle name="20% - Accent6 35 5" xfId="3202" xr:uid="{00000000-0005-0000-0000-0000810C0000}"/>
    <cellStyle name="20% - Accent6 35 6" xfId="3203" xr:uid="{00000000-0005-0000-0000-0000820C0000}"/>
    <cellStyle name="20% - Accent6 35 7" xfId="3204" xr:uid="{00000000-0005-0000-0000-0000830C0000}"/>
    <cellStyle name="20% - Accent6 35 8" xfId="3205" xr:uid="{00000000-0005-0000-0000-0000840C0000}"/>
    <cellStyle name="20% - Accent6 36" xfId="3206" xr:uid="{00000000-0005-0000-0000-0000850C0000}"/>
    <cellStyle name="20% - Accent6 36 2" xfId="3207" xr:uid="{00000000-0005-0000-0000-0000860C0000}"/>
    <cellStyle name="20% - Accent6 36 3" xfId="3208" xr:uid="{00000000-0005-0000-0000-0000870C0000}"/>
    <cellStyle name="20% - Accent6 36 4" xfId="3209" xr:uid="{00000000-0005-0000-0000-0000880C0000}"/>
    <cellStyle name="20% - Accent6 36 5" xfId="3210" xr:uid="{00000000-0005-0000-0000-0000890C0000}"/>
    <cellStyle name="20% - Accent6 36 6" xfId="3211" xr:uid="{00000000-0005-0000-0000-00008A0C0000}"/>
    <cellStyle name="20% - Accent6 36 7" xfId="3212" xr:uid="{00000000-0005-0000-0000-00008B0C0000}"/>
    <cellStyle name="20% - Accent6 36 8" xfId="3213" xr:uid="{00000000-0005-0000-0000-00008C0C0000}"/>
    <cellStyle name="20% - Accent6 37" xfId="3214" xr:uid="{00000000-0005-0000-0000-00008D0C0000}"/>
    <cellStyle name="20% - Accent6 37 2" xfId="3215" xr:uid="{00000000-0005-0000-0000-00008E0C0000}"/>
    <cellStyle name="20% - Accent6 37 3" xfId="3216" xr:uid="{00000000-0005-0000-0000-00008F0C0000}"/>
    <cellStyle name="20% - Accent6 37 4" xfId="3217" xr:uid="{00000000-0005-0000-0000-0000900C0000}"/>
    <cellStyle name="20% - Accent6 37 5" xfId="3218" xr:uid="{00000000-0005-0000-0000-0000910C0000}"/>
    <cellStyle name="20% - Accent6 37 6" xfId="3219" xr:uid="{00000000-0005-0000-0000-0000920C0000}"/>
    <cellStyle name="20% - Accent6 37 7" xfId="3220" xr:uid="{00000000-0005-0000-0000-0000930C0000}"/>
    <cellStyle name="20% - Accent6 37 8" xfId="3221" xr:uid="{00000000-0005-0000-0000-0000940C0000}"/>
    <cellStyle name="20% - Accent6 38" xfId="3222" xr:uid="{00000000-0005-0000-0000-0000950C0000}"/>
    <cellStyle name="20% - Accent6 38 2" xfId="3223" xr:uid="{00000000-0005-0000-0000-0000960C0000}"/>
    <cellStyle name="20% - Accent6 38 3" xfId="3224" xr:uid="{00000000-0005-0000-0000-0000970C0000}"/>
    <cellStyle name="20% - Accent6 38 4" xfId="3225" xr:uid="{00000000-0005-0000-0000-0000980C0000}"/>
    <cellStyle name="20% - Accent6 38 5" xfId="3226" xr:uid="{00000000-0005-0000-0000-0000990C0000}"/>
    <cellStyle name="20% - Accent6 38 6" xfId="3227" xr:uid="{00000000-0005-0000-0000-00009A0C0000}"/>
    <cellStyle name="20% - Accent6 38 7" xfId="3228" xr:uid="{00000000-0005-0000-0000-00009B0C0000}"/>
    <cellStyle name="20% - Accent6 38 8" xfId="3229" xr:uid="{00000000-0005-0000-0000-00009C0C0000}"/>
    <cellStyle name="20% - Accent6 39" xfId="3230" xr:uid="{00000000-0005-0000-0000-00009D0C0000}"/>
    <cellStyle name="20% - Accent6 39 2" xfId="3231" xr:uid="{00000000-0005-0000-0000-00009E0C0000}"/>
    <cellStyle name="20% - Accent6 39 3" xfId="3232" xr:uid="{00000000-0005-0000-0000-00009F0C0000}"/>
    <cellStyle name="20% - Accent6 39 4" xfId="3233" xr:uid="{00000000-0005-0000-0000-0000A00C0000}"/>
    <cellStyle name="20% - Accent6 39 5" xfId="3234" xr:uid="{00000000-0005-0000-0000-0000A10C0000}"/>
    <cellStyle name="20% - Accent6 39 6" xfId="3235" xr:uid="{00000000-0005-0000-0000-0000A20C0000}"/>
    <cellStyle name="20% - Accent6 39 7" xfId="3236" xr:uid="{00000000-0005-0000-0000-0000A30C0000}"/>
    <cellStyle name="20% - Accent6 39 8" xfId="3237" xr:uid="{00000000-0005-0000-0000-0000A40C0000}"/>
    <cellStyle name="20% - Accent6 4" xfId="3238" xr:uid="{00000000-0005-0000-0000-0000A50C0000}"/>
    <cellStyle name="20% - Accent6 4 2" xfId="3239" xr:uid="{00000000-0005-0000-0000-0000A60C0000}"/>
    <cellStyle name="20% - Accent6 4 3" xfId="3240" xr:uid="{00000000-0005-0000-0000-0000A70C0000}"/>
    <cellStyle name="20% - Accent6 4 4" xfId="3241" xr:uid="{00000000-0005-0000-0000-0000A80C0000}"/>
    <cellStyle name="20% - Accent6 4 5" xfId="3242" xr:uid="{00000000-0005-0000-0000-0000A90C0000}"/>
    <cellStyle name="20% - Accent6 4 6" xfId="3243" xr:uid="{00000000-0005-0000-0000-0000AA0C0000}"/>
    <cellStyle name="20% - Accent6 4 7" xfId="3244" xr:uid="{00000000-0005-0000-0000-0000AB0C0000}"/>
    <cellStyle name="20% - Accent6 4 8" xfId="3245" xr:uid="{00000000-0005-0000-0000-0000AC0C0000}"/>
    <cellStyle name="20% - Accent6 40" xfId="3246" xr:uid="{00000000-0005-0000-0000-0000AD0C0000}"/>
    <cellStyle name="20% - Accent6 40 2" xfId="3247" xr:uid="{00000000-0005-0000-0000-0000AE0C0000}"/>
    <cellStyle name="20% - Accent6 40 3" xfId="3248" xr:uid="{00000000-0005-0000-0000-0000AF0C0000}"/>
    <cellStyle name="20% - Accent6 40 4" xfId="3249" xr:uid="{00000000-0005-0000-0000-0000B00C0000}"/>
    <cellStyle name="20% - Accent6 40 5" xfId="3250" xr:uid="{00000000-0005-0000-0000-0000B10C0000}"/>
    <cellStyle name="20% - Accent6 40 6" xfId="3251" xr:uid="{00000000-0005-0000-0000-0000B20C0000}"/>
    <cellStyle name="20% - Accent6 40 7" xfId="3252" xr:uid="{00000000-0005-0000-0000-0000B30C0000}"/>
    <cellStyle name="20% - Accent6 40 8" xfId="3253" xr:uid="{00000000-0005-0000-0000-0000B40C0000}"/>
    <cellStyle name="20% - Accent6 41" xfId="3254" xr:uid="{00000000-0005-0000-0000-0000B50C0000}"/>
    <cellStyle name="20% - Accent6 41 2" xfId="3255" xr:uid="{00000000-0005-0000-0000-0000B60C0000}"/>
    <cellStyle name="20% - Accent6 41 3" xfId="3256" xr:uid="{00000000-0005-0000-0000-0000B70C0000}"/>
    <cellStyle name="20% - Accent6 41 4" xfId="3257" xr:uid="{00000000-0005-0000-0000-0000B80C0000}"/>
    <cellStyle name="20% - Accent6 41 5" xfId="3258" xr:uid="{00000000-0005-0000-0000-0000B90C0000}"/>
    <cellStyle name="20% - Accent6 41 6" xfId="3259" xr:uid="{00000000-0005-0000-0000-0000BA0C0000}"/>
    <cellStyle name="20% - Accent6 41 7" xfId="3260" xr:uid="{00000000-0005-0000-0000-0000BB0C0000}"/>
    <cellStyle name="20% - Accent6 41 8" xfId="3261" xr:uid="{00000000-0005-0000-0000-0000BC0C0000}"/>
    <cellStyle name="20% - Accent6 42" xfId="3262" xr:uid="{00000000-0005-0000-0000-0000BD0C0000}"/>
    <cellStyle name="20% - Accent6 42 2" xfId="3263" xr:uid="{00000000-0005-0000-0000-0000BE0C0000}"/>
    <cellStyle name="20% - Accent6 42 3" xfId="3264" xr:uid="{00000000-0005-0000-0000-0000BF0C0000}"/>
    <cellStyle name="20% - Accent6 42 4" xfId="3265" xr:uid="{00000000-0005-0000-0000-0000C00C0000}"/>
    <cellStyle name="20% - Accent6 42 5" xfId="3266" xr:uid="{00000000-0005-0000-0000-0000C10C0000}"/>
    <cellStyle name="20% - Accent6 42 6" xfId="3267" xr:uid="{00000000-0005-0000-0000-0000C20C0000}"/>
    <cellStyle name="20% - Accent6 42 7" xfId="3268" xr:uid="{00000000-0005-0000-0000-0000C30C0000}"/>
    <cellStyle name="20% - Accent6 42 8" xfId="3269" xr:uid="{00000000-0005-0000-0000-0000C40C0000}"/>
    <cellStyle name="20% - Accent6 43" xfId="3270" xr:uid="{00000000-0005-0000-0000-0000C50C0000}"/>
    <cellStyle name="20% - Accent6 43 2" xfId="3271" xr:uid="{00000000-0005-0000-0000-0000C60C0000}"/>
    <cellStyle name="20% - Accent6 43 3" xfId="3272" xr:uid="{00000000-0005-0000-0000-0000C70C0000}"/>
    <cellStyle name="20% - Accent6 43 4" xfId="3273" xr:uid="{00000000-0005-0000-0000-0000C80C0000}"/>
    <cellStyle name="20% - Accent6 43 5" xfId="3274" xr:uid="{00000000-0005-0000-0000-0000C90C0000}"/>
    <cellStyle name="20% - Accent6 43 6" xfId="3275" xr:uid="{00000000-0005-0000-0000-0000CA0C0000}"/>
    <cellStyle name="20% - Accent6 43 7" xfId="3276" xr:uid="{00000000-0005-0000-0000-0000CB0C0000}"/>
    <cellStyle name="20% - Accent6 43 8" xfId="3277" xr:uid="{00000000-0005-0000-0000-0000CC0C0000}"/>
    <cellStyle name="20% - Accent6 44" xfId="3278" xr:uid="{00000000-0005-0000-0000-0000CD0C0000}"/>
    <cellStyle name="20% - Accent6 44 2" xfId="3279" xr:uid="{00000000-0005-0000-0000-0000CE0C0000}"/>
    <cellStyle name="20% - Accent6 44 3" xfId="3280" xr:uid="{00000000-0005-0000-0000-0000CF0C0000}"/>
    <cellStyle name="20% - Accent6 44 4" xfId="3281" xr:uid="{00000000-0005-0000-0000-0000D00C0000}"/>
    <cellStyle name="20% - Accent6 44 5" xfId="3282" xr:uid="{00000000-0005-0000-0000-0000D10C0000}"/>
    <cellStyle name="20% - Accent6 44 6" xfId="3283" xr:uid="{00000000-0005-0000-0000-0000D20C0000}"/>
    <cellStyle name="20% - Accent6 44 7" xfId="3284" xr:uid="{00000000-0005-0000-0000-0000D30C0000}"/>
    <cellStyle name="20% - Accent6 44 8" xfId="3285" xr:uid="{00000000-0005-0000-0000-0000D40C0000}"/>
    <cellStyle name="20% - Accent6 45" xfId="3286" xr:uid="{00000000-0005-0000-0000-0000D50C0000}"/>
    <cellStyle name="20% - Accent6 45 2" xfId="3287" xr:uid="{00000000-0005-0000-0000-0000D60C0000}"/>
    <cellStyle name="20% - Accent6 45 3" xfId="3288" xr:uid="{00000000-0005-0000-0000-0000D70C0000}"/>
    <cellStyle name="20% - Accent6 45 4" xfId="3289" xr:uid="{00000000-0005-0000-0000-0000D80C0000}"/>
    <cellStyle name="20% - Accent6 45 5" xfId="3290" xr:uid="{00000000-0005-0000-0000-0000D90C0000}"/>
    <cellStyle name="20% - Accent6 45 6" xfId="3291" xr:uid="{00000000-0005-0000-0000-0000DA0C0000}"/>
    <cellStyle name="20% - Accent6 45 7" xfId="3292" xr:uid="{00000000-0005-0000-0000-0000DB0C0000}"/>
    <cellStyle name="20% - Accent6 45 8" xfId="3293" xr:uid="{00000000-0005-0000-0000-0000DC0C0000}"/>
    <cellStyle name="20% - Accent6 46" xfId="3294" xr:uid="{00000000-0005-0000-0000-0000DD0C0000}"/>
    <cellStyle name="20% - Accent6 46 2" xfId="3295" xr:uid="{00000000-0005-0000-0000-0000DE0C0000}"/>
    <cellStyle name="20% - Accent6 46 3" xfId="3296" xr:uid="{00000000-0005-0000-0000-0000DF0C0000}"/>
    <cellStyle name="20% - Accent6 46 4" xfId="3297" xr:uid="{00000000-0005-0000-0000-0000E00C0000}"/>
    <cellStyle name="20% - Accent6 46 5" xfId="3298" xr:uid="{00000000-0005-0000-0000-0000E10C0000}"/>
    <cellStyle name="20% - Accent6 46 6" xfId="3299" xr:uid="{00000000-0005-0000-0000-0000E20C0000}"/>
    <cellStyle name="20% - Accent6 46 7" xfId="3300" xr:uid="{00000000-0005-0000-0000-0000E30C0000}"/>
    <cellStyle name="20% - Accent6 46 8" xfId="3301" xr:uid="{00000000-0005-0000-0000-0000E40C0000}"/>
    <cellStyle name="20% - Accent6 47" xfId="3302" xr:uid="{00000000-0005-0000-0000-0000E50C0000}"/>
    <cellStyle name="20% - Accent6 47 2" xfId="3303" xr:uid="{00000000-0005-0000-0000-0000E60C0000}"/>
    <cellStyle name="20% - Accent6 47 3" xfId="3304" xr:uid="{00000000-0005-0000-0000-0000E70C0000}"/>
    <cellStyle name="20% - Accent6 47 4" xfId="3305" xr:uid="{00000000-0005-0000-0000-0000E80C0000}"/>
    <cellStyle name="20% - Accent6 47 5" xfId="3306" xr:uid="{00000000-0005-0000-0000-0000E90C0000}"/>
    <cellStyle name="20% - Accent6 47 6" xfId="3307" xr:uid="{00000000-0005-0000-0000-0000EA0C0000}"/>
    <cellStyle name="20% - Accent6 47 7" xfId="3308" xr:uid="{00000000-0005-0000-0000-0000EB0C0000}"/>
    <cellStyle name="20% - Accent6 47 8" xfId="3309" xr:uid="{00000000-0005-0000-0000-0000EC0C0000}"/>
    <cellStyle name="20% - Accent6 48" xfId="3310" xr:uid="{00000000-0005-0000-0000-0000ED0C0000}"/>
    <cellStyle name="20% - Accent6 48 2" xfId="3311" xr:uid="{00000000-0005-0000-0000-0000EE0C0000}"/>
    <cellStyle name="20% - Accent6 48 3" xfId="3312" xr:uid="{00000000-0005-0000-0000-0000EF0C0000}"/>
    <cellStyle name="20% - Accent6 48 4" xfId="3313" xr:uid="{00000000-0005-0000-0000-0000F00C0000}"/>
    <cellStyle name="20% - Accent6 48 5" xfId="3314" xr:uid="{00000000-0005-0000-0000-0000F10C0000}"/>
    <cellStyle name="20% - Accent6 48 6" xfId="3315" xr:uid="{00000000-0005-0000-0000-0000F20C0000}"/>
    <cellStyle name="20% - Accent6 48 7" xfId="3316" xr:uid="{00000000-0005-0000-0000-0000F30C0000}"/>
    <cellStyle name="20% - Accent6 48 8" xfId="3317" xr:uid="{00000000-0005-0000-0000-0000F40C0000}"/>
    <cellStyle name="20% - Accent6 49" xfId="3318" xr:uid="{00000000-0005-0000-0000-0000F50C0000}"/>
    <cellStyle name="20% - Accent6 49 2" xfId="3319" xr:uid="{00000000-0005-0000-0000-0000F60C0000}"/>
    <cellStyle name="20% - Accent6 49 3" xfId="3320" xr:uid="{00000000-0005-0000-0000-0000F70C0000}"/>
    <cellStyle name="20% - Accent6 49 4" xfId="3321" xr:uid="{00000000-0005-0000-0000-0000F80C0000}"/>
    <cellStyle name="20% - Accent6 49 5" xfId="3322" xr:uid="{00000000-0005-0000-0000-0000F90C0000}"/>
    <cellStyle name="20% - Accent6 49 6" xfId="3323" xr:uid="{00000000-0005-0000-0000-0000FA0C0000}"/>
    <cellStyle name="20% - Accent6 49 7" xfId="3324" xr:uid="{00000000-0005-0000-0000-0000FB0C0000}"/>
    <cellStyle name="20% - Accent6 49 8" xfId="3325" xr:uid="{00000000-0005-0000-0000-0000FC0C0000}"/>
    <cellStyle name="20% - Accent6 5" xfId="3326" xr:uid="{00000000-0005-0000-0000-0000FD0C0000}"/>
    <cellStyle name="20% - Accent6 5 2" xfId="3327" xr:uid="{00000000-0005-0000-0000-0000FE0C0000}"/>
    <cellStyle name="20% - Accent6 5 3" xfId="3328" xr:uid="{00000000-0005-0000-0000-0000FF0C0000}"/>
    <cellStyle name="20% - Accent6 5 4" xfId="3329" xr:uid="{00000000-0005-0000-0000-0000000D0000}"/>
    <cellStyle name="20% - Accent6 5 5" xfId="3330" xr:uid="{00000000-0005-0000-0000-0000010D0000}"/>
    <cellStyle name="20% - Accent6 5 6" xfId="3331" xr:uid="{00000000-0005-0000-0000-0000020D0000}"/>
    <cellStyle name="20% - Accent6 5 7" xfId="3332" xr:uid="{00000000-0005-0000-0000-0000030D0000}"/>
    <cellStyle name="20% - Accent6 5 8" xfId="3333" xr:uid="{00000000-0005-0000-0000-0000040D0000}"/>
    <cellStyle name="20% - Accent6 50" xfId="3334" xr:uid="{00000000-0005-0000-0000-0000050D0000}"/>
    <cellStyle name="20% - Accent6 50 2" xfId="3335" xr:uid="{00000000-0005-0000-0000-0000060D0000}"/>
    <cellStyle name="20% - Accent6 50 3" xfId="3336" xr:uid="{00000000-0005-0000-0000-0000070D0000}"/>
    <cellStyle name="20% - Accent6 50 4" xfId="3337" xr:uid="{00000000-0005-0000-0000-0000080D0000}"/>
    <cellStyle name="20% - Accent6 50 5" xfId="3338" xr:uid="{00000000-0005-0000-0000-0000090D0000}"/>
    <cellStyle name="20% - Accent6 50 6" xfId="3339" xr:uid="{00000000-0005-0000-0000-00000A0D0000}"/>
    <cellStyle name="20% - Accent6 50 7" xfId="3340" xr:uid="{00000000-0005-0000-0000-00000B0D0000}"/>
    <cellStyle name="20% - Accent6 50 8" xfId="3341" xr:uid="{00000000-0005-0000-0000-00000C0D0000}"/>
    <cellStyle name="20% - Accent6 51" xfId="3342" xr:uid="{00000000-0005-0000-0000-00000D0D0000}"/>
    <cellStyle name="20% - Accent6 51 2" xfId="3343" xr:uid="{00000000-0005-0000-0000-00000E0D0000}"/>
    <cellStyle name="20% - Accent6 51 3" xfId="3344" xr:uid="{00000000-0005-0000-0000-00000F0D0000}"/>
    <cellStyle name="20% - Accent6 51 4" xfId="3345" xr:uid="{00000000-0005-0000-0000-0000100D0000}"/>
    <cellStyle name="20% - Accent6 51 5" xfId="3346" xr:uid="{00000000-0005-0000-0000-0000110D0000}"/>
    <cellStyle name="20% - Accent6 51 6" xfId="3347" xr:uid="{00000000-0005-0000-0000-0000120D0000}"/>
    <cellStyle name="20% - Accent6 51 7" xfId="3348" xr:uid="{00000000-0005-0000-0000-0000130D0000}"/>
    <cellStyle name="20% - Accent6 51 8" xfId="3349" xr:uid="{00000000-0005-0000-0000-0000140D0000}"/>
    <cellStyle name="20% - Accent6 52" xfId="3350" xr:uid="{00000000-0005-0000-0000-0000150D0000}"/>
    <cellStyle name="20% - Accent6 52 2" xfId="3351" xr:uid="{00000000-0005-0000-0000-0000160D0000}"/>
    <cellStyle name="20% - Accent6 52 3" xfId="3352" xr:uid="{00000000-0005-0000-0000-0000170D0000}"/>
    <cellStyle name="20% - Accent6 52 4" xfId="3353" xr:uid="{00000000-0005-0000-0000-0000180D0000}"/>
    <cellStyle name="20% - Accent6 52 5" xfId="3354" xr:uid="{00000000-0005-0000-0000-0000190D0000}"/>
    <cellStyle name="20% - Accent6 52 6" xfId="3355" xr:uid="{00000000-0005-0000-0000-00001A0D0000}"/>
    <cellStyle name="20% - Accent6 52 7" xfId="3356" xr:uid="{00000000-0005-0000-0000-00001B0D0000}"/>
    <cellStyle name="20% - Accent6 52 8" xfId="3357" xr:uid="{00000000-0005-0000-0000-00001C0D0000}"/>
    <cellStyle name="20% - Accent6 53" xfId="3358" xr:uid="{00000000-0005-0000-0000-00001D0D0000}"/>
    <cellStyle name="20% - Accent6 53 2" xfId="3359" xr:uid="{00000000-0005-0000-0000-00001E0D0000}"/>
    <cellStyle name="20% - Accent6 53 3" xfId="3360" xr:uid="{00000000-0005-0000-0000-00001F0D0000}"/>
    <cellStyle name="20% - Accent6 53 4" xfId="3361" xr:uid="{00000000-0005-0000-0000-0000200D0000}"/>
    <cellStyle name="20% - Accent6 53 5" xfId="3362" xr:uid="{00000000-0005-0000-0000-0000210D0000}"/>
    <cellStyle name="20% - Accent6 53 6" xfId="3363" xr:uid="{00000000-0005-0000-0000-0000220D0000}"/>
    <cellStyle name="20% - Accent6 53 7" xfId="3364" xr:uid="{00000000-0005-0000-0000-0000230D0000}"/>
    <cellStyle name="20% - Accent6 53 8" xfId="3365" xr:uid="{00000000-0005-0000-0000-0000240D0000}"/>
    <cellStyle name="20% - Accent6 54" xfId="3366" xr:uid="{00000000-0005-0000-0000-0000250D0000}"/>
    <cellStyle name="20% - Accent6 54 2" xfId="3367" xr:uid="{00000000-0005-0000-0000-0000260D0000}"/>
    <cellStyle name="20% - Accent6 54 3" xfId="3368" xr:uid="{00000000-0005-0000-0000-0000270D0000}"/>
    <cellStyle name="20% - Accent6 54 4" xfId="3369" xr:uid="{00000000-0005-0000-0000-0000280D0000}"/>
    <cellStyle name="20% - Accent6 54 5" xfId="3370" xr:uid="{00000000-0005-0000-0000-0000290D0000}"/>
    <cellStyle name="20% - Accent6 54 6" xfId="3371" xr:uid="{00000000-0005-0000-0000-00002A0D0000}"/>
    <cellStyle name="20% - Accent6 54 7" xfId="3372" xr:uid="{00000000-0005-0000-0000-00002B0D0000}"/>
    <cellStyle name="20% - Accent6 54 8" xfId="3373" xr:uid="{00000000-0005-0000-0000-00002C0D0000}"/>
    <cellStyle name="20% - Accent6 55" xfId="3374" xr:uid="{00000000-0005-0000-0000-00002D0D0000}"/>
    <cellStyle name="20% - Accent6 55 2" xfId="3375" xr:uid="{00000000-0005-0000-0000-00002E0D0000}"/>
    <cellStyle name="20% - Accent6 55 3" xfId="3376" xr:uid="{00000000-0005-0000-0000-00002F0D0000}"/>
    <cellStyle name="20% - Accent6 55 4" xfId="3377" xr:uid="{00000000-0005-0000-0000-0000300D0000}"/>
    <cellStyle name="20% - Accent6 55 5" xfId="3378" xr:uid="{00000000-0005-0000-0000-0000310D0000}"/>
    <cellStyle name="20% - Accent6 55 6" xfId="3379" xr:uid="{00000000-0005-0000-0000-0000320D0000}"/>
    <cellStyle name="20% - Accent6 55 7" xfId="3380" xr:uid="{00000000-0005-0000-0000-0000330D0000}"/>
    <cellStyle name="20% - Accent6 55 8" xfId="3381" xr:uid="{00000000-0005-0000-0000-0000340D0000}"/>
    <cellStyle name="20% - Accent6 56" xfId="3382" xr:uid="{00000000-0005-0000-0000-0000350D0000}"/>
    <cellStyle name="20% - Accent6 56 2" xfId="3383" xr:uid="{00000000-0005-0000-0000-0000360D0000}"/>
    <cellStyle name="20% - Accent6 56 3" xfId="3384" xr:uid="{00000000-0005-0000-0000-0000370D0000}"/>
    <cellStyle name="20% - Accent6 56 4" xfId="3385" xr:uid="{00000000-0005-0000-0000-0000380D0000}"/>
    <cellStyle name="20% - Accent6 56 5" xfId="3386" xr:uid="{00000000-0005-0000-0000-0000390D0000}"/>
    <cellStyle name="20% - Accent6 56 6" xfId="3387" xr:uid="{00000000-0005-0000-0000-00003A0D0000}"/>
    <cellStyle name="20% - Accent6 56 7" xfId="3388" xr:uid="{00000000-0005-0000-0000-00003B0D0000}"/>
    <cellStyle name="20% - Accent6 56 8" xfId="3389" xr:uid="{00000000-0005-0000-0000-00003C0D0000}"/>
    <cellStyle name="20% - Accent6 57" xfId="3390" xr:uid="{00000000-0005-0000-0000-00003D0D0000}"/>
    <cellStyle name="20% - Accent6 57 2" xfId="3391" xr:uid="{00000000-0005-0000-0000-00003E0D0000}"/>
    <cellStyle name="20% - Accent6 57 3" xfId="3392" xr:uid="{00000000-0005-0000-0000-00003F0D0000}"/>
    <cellStyle name="20% - Accent6 57 4" xfId="3393" xr:uid="{00000000-0005-0000-0000-0000400D0000}"/>
    <cellStyle name="20% - Accent6 57 5" xfId="3394" xr:uid="{00000000-0005-0000-0000-0000410D0000}"/>
    <cellStyle name="20% - Accent6 57 6" xfId="3395" xr:uid="{00000000-0005-0000-0000-0000420D0000}"/>
    <cellStyle name="20% - Accent6 57 7" xfId="3396" xr:uid="{00000000-0005-0000-0000-0000430D0000}"/>
    <cellStyle name="20% - Accent6 57 8" xfId="3397" xr:uid="{00000000-0005-0000-0000-0000440D0000}"/>
    <cellStyle name="20% - Accent6 58" xfId="3398" xr:uid="{00000000-0005-0000-0000-0000450D0000}"/>
    <cellStyle name="20% - Accent6 58 2" xfId="3399" xr:uid="{00000000-0005-0000-0000-0000460D0000}"/>
    <cellStyle name="20% - Accent6 58 3" xfId="3400" xr:uid="{00000000-0005-0000-0000-0000470D0000}"/>
    <cellStyle name="20% - Accent6 58 4" xfId="3401" xr:uid="{00000000-0005-0000-0000-0000480D0000}"/>
    <cellStyle name="20% - Accent6 58 5" xfId="3402" xr:uid="{00000000-0005-0000-0000-0000490D0000}"/>
    <cellStyle name="20% - Accent6 58 6" xfId="3403" xr:uid="{00000000-0005-0000-0000-00004A0D0000}"/>
    <cellStyle name="20% - Accent6 58 7" xfId="3404" xr:uid="{00000000-0005-0000-0000-00004B0D0000}"/>
    <cellStyle name="20% - Accent6 58 8" xfId="3405" xr:uid="{00000000-0005-0000-0000-00004C0D0000}"/>
    <cellStyle name="20% - Accent6 59" xfId="3406" xr:uid="{00000000-0005-0000-0000-00004D0D0000}"/>
    <cellStyle name="20% - Accent6 59 2" xfId="3407" xr:uid="{00000000-0005-0000-0000-00004E0D0000}"/>
    <cellStyle name="20% - Accent6 59 3" xfId="3408" xr:uid="{00000000-0005-0000-0000-00004F0D0000}"/>
    <cellStyle name="20% - Accent6 59 4" xfId="3409" xr:uid="{00000000-0005-0000-0000-0000500D0000}"/>
    <cellStyle name="20% - Accent6 59 5" xfId="3410" xr:uid="{00000000-0005-0000-0000-0000510D0000}"/>
    <cellStyle name="20% - Accent6 59 6" xfId="3411" xr:uid="{00000000-0005-0000-0000-0000520D0000}"/>
    <cellStyle name="20% - Accent6 59 7" xfId="3412" xr:uid="{00000000-0005-0000-0000-0000530D0000}"/>
    <cellStyle name="20% - Accent6 59 8" xfId="3413" xr:uid="{00000000-0005-0000-0000-0000540D0000}"/>
    <cellStyle name="20% - Accent6 6" xfId="3414" xr:uid="{00000000-0005-0000-0000-0000550D0000}"/>
    <cellStyle name="20% - Accent6 6 2" xfId="3415" xr:uid="{00000000-0005-0000-0000-0000560D0000}"/>
    <cellStyle name="20% - Accent6 6 3" xfId="3416" xr:uid="{00000000-0005-0000-0000-0000570D0000}"/>
    <cellStyle name="20% - Accent6 6 4" xfId="3417" xr:uid="{00000000-0005-0000-0000-0000580D0000}"/>
    <cellStyle name="20% - Accent6 6 5" xfId="3418" xr:uid="{00000000-0005-0000-0000-0000590D0000}"/>
    <cellStyle name="20% - Accent6 6 6" xfId="3419" xr:uid="{00000000-0005-0000-0000-00005A0D0000}"/>
    <cellStyle name="20% - Accent6 6 7" xfId="3420" xr:uid="{00000000-0005-0000-0000-00005B0D0000}"/>
    <cellStyle name="20% - Accent6 6 8" xfId="3421" xr:uid="{00000000-0005-0000-0000-00005C0D0000}"/>
    <cellStyle name="20% - Accent6 60" xfId="3422" xr:uid="{00000000-0005-0000-0000-00005D0D0000}"/>
    <cellStyle name="20% - Accent6 60 2" xfId="3423" xr:uid="{00000000-0005-0000-0000-00005E0D0000}"/>
    <cellStyle name="20% - Accent6 60 3" xfId="3424" xr:uid="{00000000-0005-0000-0000-00005F0D0000}"/>
    <cellStyle name="20% - Accent6 60 4" xfId="3425" xr:uid="{00000000-0005-0000-0000-0000600D0000}"/>
    <cellStyle name="20% - Accent6 60 5" xfId="3426" xr:uid="{00000000-0005-0000-0000-0000610D0000}"/>
    <cellStyle name="20% - Accent6 60 6" xfId="3427" xr:uid="{00000000-0005-0000-0000-0000620D0000}"/>
    <cellStyle name="20% - Accent6 60 7" xfId="3428" xr:uid="{00000000-0005-0000-0000-0000630D0000}"/>
    <cellStyle name="20% - Accent6 60 8" xfId="3429" xr:uid="{00000000-0005-0000-0000-0000640D0000}"/>
    <cellStyle name="20% - Accent6 61" xfId="3430" xr:uid="{00000000-0005-0000-0000-0000650D0000}"/>
    <cellStyle name="20% - Accent6 61 2" xfId="3431" xr:uid="{00000000-0005-0000-0000-0000660D0000}"/>
    <cellStyle name="20% - Accent6 61 3" xfId="3432" xr:uid="{00000000-0005-0000-0000-0000670D0000}"/>
    <cellStyle name="20% - Accent6 61 4" xfId="3433" xr:uid="{00000000-0005-0000-0000-0000680D0000}"/>
    <cellStyle name="20% - Accent6 61 5" xfId="3434" xr:uid="{00000000-0005-0000-0000-0000690D0000}"/>
    <cellStyle name="20% - Accent6 61 6" xfId="3435" xr:uid="{00000000-0005-0000-0000-00006A0D0000}"/>
    <cellStyle name="20% - Accent6 61 7" xfId="3436" xr:uid="{00000000-0005-0000-0000-00006B0D0000}"/>
    <cellStyle name="20% - Accent6 61 8" xfId="3437" xr:uid="{00000000-0005-0000-0000-00006C0D0000}"/>
    <cellStyle name="20% - Accent6 62" xfId="3438" xr:uid="{00000000-0005-0000-0000-00006D0D0000}"/>
    <cellStyle name="20% - Accent6 62 2" xfId="3439" xr:uid="{00000000-0005-0000-0000-00006E0D0000}"/>
    <cellStyle name="20% - Accent6 62 3" xfId="3440" xr:uid="{00000000-0005-0000-0000-00006F0D0000}"/>
    <cellStyle name="20% - Accent6 62 4" xfId="3441" xr:uid="{00000000-0005-0000-0000-0000700D0000}"/>
    <cellStyle name="20% - Accent6 62 5" xfId="3442" xr:uid="{00000000-0005-0000-0000-0000710D0000}"/>
    <cellStyle name="20% - Accent6 62 6" xfId="3443" xr:uid="{00000000-0005-0000-0000-0000720D0000}"/>
    <cellStyle name="20% - Accent6 62 7" xfId="3444" xr:uid="{00000000-0005-0000-0000-0000730D0000}"/>
    <cellStyle name="20% - Accent6 62 8" xfId="3445" xr:uid="{00000000-0005-0000-0000-0000740D0000}"/>
    <cellStyle name="20% - Accent6 63" xfId="3446" xr:uid="{00000000-0005-0000-0000-0000750D0000}"/>
    <cellStyle name="20% - Accent6 63 2" xfId="3447" xr:uid="{00000000-0005-0000-0000-0000760D0000}"/>
    <cellStyle name="20% - Accent6 63 3" xfId="3448" xr:uid="{00000000-0005-0000-0000-0000770D0000}"/>
    <cellStyle name="20% - Accent6 63 4" xfId="3449" xr:uid="{00000000-0005-0000-0000-0000780D0000}"/>
    <cellStyle name="20% - Accent6 63 5" xfId="3450" xr:uid="{00000000-0005-0000-0000-0000790D0000}"/>
    <cellStyle name="20% - Accent6 63 6" xfId="3451" xr:uid="{00000000-0005-0000-0000-00007A0D0000}"/>
    <cellStyle name="20% - Accent6 63 7" xfId="3452" xr:uid="{00000000-0005-0000-0000-00007B0D0000}"/>
    <cellStyle name="20% - Accent6 63 8" xfId="3453" xr:uid="{00000000-0005-0000-0000-00007C0D0000}"/>
    <cellStyle name="20% - Accent6 64" xfId="3454" xr:uid="{00000000-0005-0000-0000-00007D0D0000}"/>
    <cellStyle name="20% - Accent6 64 2" xfId="3455" xr:uid="{00000000-0005-0000-0000-00007E0D0000}"/>
    <cellStyle name="20% - Accent6 64 3" xfId="3456" xr:uid="{00000000-0005-0000-0000-00007F0D0000}"/>
    <cellStyle name="20% - Accent6 64 4" xfId="3457" xr:uid="{00000000-0005-0000-0000-0000800D0000}"/>
    <cellStyle name="20% - Accent6 64 5" xfId="3458" xr:uid="{00000000-0005-0000-0000-0000810D0000}"/>
    <cellStyle name="20% - Accent6 64 6" xfId="3459" xr:uid="{00000000-0005-0000-0000-0000820D0000}"/>
    <cellStyle name="20% - Accent6 64 7" xfId="3460" xr:uid="{00000000-0005-0000-0000-0000830D0000}"/>
    <cellStyle name="20% - Accent6 64 8" xfId="3461" xr:uid="{00000000-0005-0000-0000-0000840D0000}"/>
    <cellStyle name="20% - Accent6 65" xfId="3462" xr:uid="{00000000-0005-0000-0000-0000850D0000}"/>
    <cellStyle name="20% - Accent6 65 2" xfId="3463" xr:uid="{00000000-0005-0000-0000-0000860D0000}"/>
    <cellStyle name="20% - Accent6 65 3" xfId="3464" xr:uid="{00000000-0005-0000-0000-0000870D0000}"/>
    <cellStyle name="20% - Accent6 65 4" xfId="3465" xr:uid="{00000000-0005-0000-0000-0000880D0000}"/>
    <cellStyle name="20% - Accent6 65 5" xfId="3466" xr:uid="{00000000-0005-0000-0000-0000890D0000}"/>
    <cellStyle name="20% - Accent6 65 6" xfId="3467" xr:uid="{00000000-0005-0000-0000-00008A0D0000}"/>
    <cellStyle name="20% - Accent6 65 7" xfId="3468" xr:uid="{00000000-0005-0000-0000-00008B0D0000}"/>
    <cellStyle name="20% - Accent6 65 8" xfId="3469" xr:uid="{00000000-0005-0000-0000-00008C0D0000}"/>
    <cellStyle name="20% - Accent6 66" xfId="3470" xr:uid="{00000000-0005-0000-0000-00008D0D0000}"/>
    <cellStyle name="20% - Accent6 66 2" xfId="3471" xr:uid="{00000000-0005-0000-0000-00008E0D0000}"/>
    <cellStyle name="20% - Accent6 66 3" xfId="3472" xr:uid="{00000000-0005-0000-0000-00008F0D0000}"/>
    <cellStyle name="20% - Accent6 66 4" xfId="3473" xr:uid="{00000000-0005-0000-0000-0000900D0000}"/>
    <cellStyle name="20% - Accent6 66 5" xfId="3474" xr:uid="{00000000-0005-0000-0000-0000910D0000}"/>
    <cellStyle name="20% - Accent6 66 6" xfId="3475" xr:uid="{00000000-0005-0000-0000-0000920D0000}"/>
    <cellStyle name="20% - Accent6 66 7" xfId="3476" xr:uid="{00000000-0005-0000-0000-0000930D0000}"/>
    <cellStyle name="20% - Accent6 66 8" xfId="3477" xr:uid="{00000000-0005-0000-0000-0000940D0000}"/>
    <cellStyle name="20% - Accent6 67" xfId="3478" xr:uid="{00000000-0005-0000-0000-0000950D0000}"/>
    <cellStyle name="20% - Accent6 67 2" xfId="3479" xr:uid="{00000000-0005-0000-0000-0000960D0000}"/>
    <cellStyle name="20% - Accent6 67 3" xfId="3480" xr:uid="{00000000-0005-0000-0000-0000970D0000}"/>
    <cellStyle name="20% - Accent6 67 4" xfId="3481" xr:uid="{00000000-0005-0000-0000-0000980D0000}"/>
    <cellStyle name="20% - Accent6 67 5" xfId="3482" xr:uid="{00000000-0005-0000-0000-0000990D0000}"/>
    <cellStyle name="20% - Accent6 67 6" xfId="3483" xr:uid="{00000000-0005-0000-0000-00009A0D0000}"/>
    <cellStyle name="20% - Accent6 67 7" xfId="3484" xr:uid="{00000000-0005-0000-0000-00009B0D0000}"/>
    <cellStyle name="20% - Accent6 67 8" xfId="3485" xr:uid="{00000000-0005-0000-0000-00009C0D0000}"/>
    <cellStyle name="20% - Accent6 68" xfId="3486" xr:uid="{00000000-0005-0000-0000-00009D0D0000}"/>
    <cellStyle name="20% - Accent6 68 2" xfId="3487" xr:uid="{00000000-0005-0000-0000-00009E0D0000}"/>
    <cellStyle name="20% - Accent6 68 3" xfId="3488" xr:uid="{00000000-0005-0000-0000-00009F0D0000}"/>
    <cellStyle name="20% - Accent6 68 4" xfId="3489" xr:uid="{00000000-0005-0000-0000-0000A00D0000}"/>
    <cellStyle name="20% - Accent6 68 5" xfId="3490" xr:uid="{00000000-0005-0000-0000-0000A10D0000}"/>
    <cellStyle name="20% - Accent6 68 6" xfId="3491" xr:uid="{00000000-0005-0000-0000-0000A20D0000}"/>
    <cellStyle name="20% - Accent6 68 7" xfId="3492" xr:uid="{00000000-0005-0000-0000-0000A30D0000}"/>
    <cellStyle name="20% - Accent6 68 8" xfId="3493" xr:uid="{00000000-0005-0000-0000-0000A40D0000}"/>
    <cellStyle name="20% - Accent6 69" xfId="3494" xr:uid="{00000000-0005-0000-0000-0000A50D0000}"/>
    <cellStyle name="20% - Accent6 69 2" xfId="3495" xr:uid="{00000000-0005-0000-0000-0000A60D0000}"/>
    <cellStyle name="20% - Accent6 69 3" xfId="3496" xr:uid="{00000000-0005-0000-0000-0000A70D0000}"/>
    <cellStyle name="20% - Accent6 69 4" xfId="3497" xr:uid="{00000000-0005-0000-0000-0000A80D0000}"/>
    <cellStyle name="20% - Accent6 69 5" xfId="3498" xr:uid="{00000000-0005-0000-0000-0000A90D0000}"/>
    <cellStyle name="20% - Accent6 69 6" xfId="3499" xr:uid="{00000000-0005-0000-0000-0000AA0D0000}"/>
    <cellStyle name="20% - Accent6 69 7" xfId="3500" xr:uid="{00000000-0005-0000-0000-0000AB0D0000}"/>
    <cellStyle name="20% - Accent6 69 8" xfId="3501" xr:uid="{00000000-0005-0000-0000-0000AC0D0000}"/>
    <cellStyle name="20% - Accent6 7" xfId="3502" xr:uid="{00000000-0005-0000-0000-0000AD0D0000}"/>
    <cellStyle name="20% - Accent6 7 2" xfId="3503" xr:uid="{00000000-0005-0000-0000-0000AE0D0000}"/>
    <cellStyle name="20% - Accent6 7 3" xfId="3504" xr:uid="{00000000-0005-0000-0000-0000AF0D0000}"/>
    <cellStyle name="20% - Accent6 7 4" xfId="3505" xr:uid="{00000000-0005-0000-0000-0000B00D0000}"/>
    <cellStyle name="20% - Accent6 7 5" xfId="3506" xr:uid="{00000000-0005-0000-0000-0000B10D0000}"/>
    <cellStyle name="20% - Accent6 7 6" xfId="3507" xr:uid="{00000000-0005-0000-0000-0000B20D0000}"/>
    <cellStyle name="20% - Accent6 7 7" xfId="3508" xr:uid="{00000000-0005-0000-0000-0000B30D0000}"/>
    <cellStyle name="20% - Accent6 7 8" xfId="3509" xr:uid="{00000000-0005-0000-0000-0000B40D0000}"/>
    <cellStyle name="20% - Accent6 70" xfId="3510" xr:uid="{00000000-0005-0000-0000-0000B50D0000}"/>
    <cellStyle name="20% - Accent6 70 2" xfId="3511" xr:uid="{00000000-0005-0000-0000-0000B60D0000}"/>
    <cellStyle name="20% - Accent6 70 3" xfId="3512" xr:uid="{00000000-0005-0000-0000-0000B70D0000}"/>
    <cellStyle name="20% - Accent6 70 4" xfId="3513" xr:uid="{00000000-0005-0000-0000-0000B80D0000}"/>
    <cellStyle name="20% - Accent6 70 5" xfId="3514" xr:uid="{00000000-0005-0000-0000-0000B90D0000}"/>
    <cellStyle name="20% - Accent6 70 6" xfId="3515" xr:uid="{00000000-0005-0000-0000-0000BA0D0000}"/>
    <cellStyle name="20% - Accent6 70 7" xfId="3516" xr:uid="{00000000-0005-0000-0000-0000BB0D0000}"/>
    <cellStyle name="20% - Accent6 70 8" xfId="3517" xr:uid="{00000000-0005-0000-0000-0000BC0D0000}"/>
    <cellStyle name="20% - Accent6 71" xfId="3518" xr:uid="{00000000-0005-0000-0000-0000BD0D0000}"/>
    <cellStyle name="20% - Accent6 71 2" xfId="3519" xr:uid="{00000000-0005-0000-0000-0000BE0D0000}"/>
    <cellStyle name="20% - Accent6 71 3" xfId="3520" xr:uid="{00000000-0005-0000-0000-0000BF0D0000}"/>
    <cellStyle name="20% - Accent6 71 4" xfId="3521" xr:uid="{00000000-0005-0000-0000-0000C00D0000}"/>
    <cellStyle name="20% - Accent6 71 5" xfId="3522" xr:uid="{00000000-0005-0000-0000-0000C10D0000}"/>
    <cellStyle name="20% - Accent6 71 6" xfId="3523" xr:uid="{00000000-0005-0000-0000-0000C20D0000}"/>
    <cellStyle name="20% - Accent6 71 7" xfId="3524" xr:uid="{00000000-0005-0000-0000-0000C30D0000}"/>
    <cellStyle name="20% - Accent6 71 8" xfId="3525" xr:uid="{00000000-0005-0000-0000-0000C40D0000}"/>
    <cellStyle name="20% - Accent6 72" xfId="3526" xr:uid="{00000000-0005-0000-0000-0000C50D0000}"/>
    <cellStyle name="20% - Accent6 72 2" xfId="3527" xr:uid="{00000000-0005-0000-0000-0000C60D0000}"/>
    <cellStyle name="20% - Accent6 72 3" xfId="3528" xr:uid="{00000000-0005-0000-0000-0000C70D0000}"/>
    <cellStyle name="20% - Accent6 72 4" xfId="3529" xr:uid="{00000000-0005-0000-0000-0000C80D0000}"/>
    <cellStyle name="20% - Accent6 72 5" xfId="3530" xr:uid="{00000000-0005-0000-0000-0000C90D0000}"/>
    <cellStyle name="20% - Accent6 72 6" xfId="3531" xr:uid="{00000000-0005-0000-0000-0000CA0D0000}"/>
    <cellStyle name="20% - Accent6 72 7" xfId="3532" xr:uid="{00000000-0005-0000-0000-0000CB0D0000}"/>
    <cellStyle name="20% - Accent6 72 8" xfId="3533" xr:uid="{00000000-0005-0000-0000-0000CC0D0000}"/>
    <cellStyle name="20% - Accent6 73" xfId="3534" xr:uid="{00000000-0005-0000-0000-0000CD0D0000}"/>
    <cellStyle name="20% - Accent6 73 2" xfId="3535" xr:uid="{00000000-0005-0000-0000-0000CE0D0000}"/>
    <cellStyle name="20% - Accent6 73 3" xfId="3536" xr:uid="{00000000-0005-0000-0000-0000CF0D0000}"/>
    <cellStyle name="20% - Accent6 73 4" xfId="3537" xr:uid="{00000000-0005-0000-0000-0000D00D0000}"/>
    <cellStyle name="20% - Accent6 73 5" xfId="3538" xr:uid="{00000000-0005-0000-0000-0000D10D0000}"/>
    <cellStyle name="20% - Accent6 73 6" xfId="3539" xr:uid="{00000000-0005-0000-0000-0000D20D0000}"/>
    <cellStyle name="20% - Accent6 73 7" xfId="3540" xr:uid="{00000000-0005-0000-0000-0000D30D0000}"/>
    <cellStyle name="20% - Accent6 73 8" xfId="3541" xr:uid="{00000000-0005-0000-0000-0000D40D0000}"/>
    <cellStyle name="20% - Accent6 74" xfId="3542" xr:uid="{00000000-0005-0000-0000-0000D50D0000}"/>
    <cellStyle name="20% - Accent6 74 2" xfId="3543" xr:uid="{00000000-0005-0000-0000-0000D60D0000}"/>
    <cellStyle name="20% - Accent6 74 3" xfId="3544" xr:uid="{00000000-0005-0000-0000-0000D70D0000}"/>
    <cellStyle name="20% - Accent6 74 4" xfId="3545" xr:uid="{00000000-0005-0000-0000-0000D80D0000}"/>
    <cellStyle name="20% - Accent6 74 5" xfId="3546" xr:uid="{00000000-0005-0000-0000-0000D90D0000}"/>
    <cellStyle name="20% - Accent6 74 6" xfId="3547" xr:uid="{00000000-0005-0000-0000-0000DA0D0000}"/>
    <cellStyle name="20% - Accent6 74 7" xfId="3548" xr:uid="{00000000-0005-0000-0000-0000DB0D0000}"/>
    <cellStyle name="20% - Accent6 74 8" xfId="3549" xr:uid="{00000000-0005-0000-0000-0000DC0D0000}"/>
    <cellStyle name="20% - Accent6 75" xfId="3550" xr:uid="{00000000-0005-0000-0000-0000DD0D0000}"/>
    <cellStyle name="20% - Accent6 75 2" xfId="3551" xr:uid="{00000000-0005-0000-0000-0000DE0D0000}"/>
    <cellStyle name="20% - Accent6 75 3" xfId="3552" xr:uid="{00000000-0005-0000-0000-0000DF0D0000}"/>
    <cellStyle name="20% - Accent6 75 4" xfId="3553" xr:uid="{00000000-0005-0000-0000-0000E00D0000}"/>
    <cellStyle name="20% - Accent6 76" xfId="3554" xr:uid="{00000000-0005-0000-0000-0000E10D0000}"/>
    <cellStyle name="20% - Accent6 77" xfId="3555" xr:uid="{00000000-0005-0000-0000-0000E20D0000}"/>
    <cellStyle name="20% - Accent6 78" xfId="3556" xr:uid="{00000000-0005-0000-0000-0000E30D0000}"/>
    <cellStyle name="20% - Accent6 79" xfId="3557" xr:uid="{00000000-0005-0000-0000-0000E40D0000}"/>
    <cellStyle name="20% - Accent6 8" xfId="3558" xr:uid="{00000000-0005-0000-0000-0000E50D0000}"/>
    <cellStyle name="20% - Accent6 8 2" xfId="3559" xr:uid="{00000000-0005-0000-0000-0000E60D0000}"/>
    <cellStyle name="20% - Accent6 8 3" xfId="3560" xr:uid="{00000000-0005-0000-0000-0000E70D0000}"/>
    <cellStyle name="20% - Accent6 8 4" xfId="3561" xr:uid="{00000000-0005-0000-0000-0000E80D0000}"/>
    <cellStyle name="20% - Accent6 8 5" xfId="3562" xr:uid="{00000000-0005-0000-0000-0000E90D0000}"/>
    <cellStyle name="20% - Accent6 8 6" xfId="3563" xr:uid="{00000000-0005-0000-0000-0000EA0D0000}"/>
    <cellStyle name="20% - Accent6 8 7" xfId="3564" xr:uid="{00000000-0005-0000-0000-0000EB0D0000}"/>
    <cellStyle name="20% - Accent6 8 8" xfId="3565" xr:uid="{00000000-0005-0000-0000-0000EC0D0000}"/>
    <cellStyle name="20% - Accent6 80" xfId="3566" xr:uid="{00000000-0005-0000-0000-0000ED0D0000}"/>
    <cellStyle name="20% - Accent6 80 2" xfId="3567" xr:uid="{00000000-0005-0000-0000-0000EE0D0000}"/>
    <cellStyle name="20% - Accent6 81" xfId="3568" xr:uid="{00000000-0005-0000-0000-0000EF0D0000}"/>
    <cellStyle name="20% - Accent6 9" xfId="3569" xr:uid="{00000000-0005-0000-0000-0000F00D0000}"/>
    <cellStyle name="20% - Accent6 9 2" xfId="3570" xr:uid="{00000000-0005-0000-0000-0000F10D0000}"/>
    <cellStyle name="20% - Accent6 9 3" xfId="3571" xr:uid="{00000000-0005-0000-0000-0000F20D0000}"/>
    <cellStyle name="20% - Accent6 9 4" xfId="3572" xr:uid="{00000000-0005-0000-0000-0000F30D0000}"/>
    <cellStyle name="20% - Accent6 9 5" xfId="3573" xr:uid="{00000000-0005-0000-0000-0000F40D0000}"/>
    <cellStyle name="20% - Accent6 9 6" xfId="3574" xr:uid="{00000000-0005-0000-0000-0000F50D0000}"/>
    <cellStyle name="20% - Accent6 9 7" xfId="3575" xr:uid="{00000000-0005-0000-0000-0000F60D0000}"/>
    <cellStyle name="20% - Accent6 9 8" xfId="3576" xr:uid="{00000000-0005-0000-0000-0000F70D0000}"/>
    <cellStyle name="40% - Accent1" xfId="3577" builtinId="31" customBuiltin="1"/>
    <cellStyle name="40% - Accent1 10" xfId="3578" xr:uid="{00000000-0005-0000-0000-0000F90D0000}"/>
    <cellStyle name="40% - Accent1 10 2" xfId="3579" xr:uid="{00000000-0005-0000-0000-0000FA0D0000}"/>
    <cellStyle name="40% - Accent1 10 3" xfId="3580" xr:uid="{00000000-0005-0000-0000-0000FB0D0000}"/>
    <cellStyle name="40% - Accent1 10 4" xfId="3581" xr:uid="{00000000-0005-0000-0000-0000FC0D0000}"/>
    <cellStyle name="40% - Accent1 10 5" xfId="3582" xr:uid="{00000000-0005-0000-0000-0000FD0D0000}"/>
    <cellStyle name="40% - Accent1 10 6" xfId="3583" xr:uid="{00000000-0005-0000-0000-0000FE0D0000}"/>
    <cellStyle name="40% - Accent1 10 7" xfId="3584" xr:uid="{00000000-0005-0000-0000-0000FF0D0000}"/>
    <cellStyle name="40% - Accent1 10 8" xfId="3585" xr:uid="{00000000-0005-0000-0000-0000000E0000}"/>
    <cellStyle name="40% - Accent1 11" xfId="3586" xr:uid="{00000000-0005-0000-0000-0000010E0000}"/>
    <cellStyle name="40% - Accent1 11 2" xfId="3587" xr:uid="{00000000-0005-0000-0000-0000020E0000}"/>
    <cellStyle name="40% - Accent1 11 3" xfId="3588" xr:uid="{00000000-0005-0000-0000-0000030E0000}"/>
    <cellStyle name="40% - Accent1 11 4" xfId="3589" xr:uid="{00000000-0005-0000-0000-0000040E0000}"/>
    <cellStyle name="40% - Accent1 11 5" xfId="3590" xr:uid="{00000000-0005-0000-0000-0000050E0000}"/>
    <cellStyle name="40% - Accent1 11 6" xfId="3591" xr:uid="{00000000-0005-0000-0000-0000060E0000}"/>
    <cellStyle name="40% - Accent1 11 7" xfId="3592" xr:uid="{00000000-0005-0000-0000-0000070E0000}"/>
    <cellStyle name="40% - Accent1 11 8" xfId="3593" xr:uid="{00000000-0005-0000-0000-0000080E0000}"/>
    <cellStyle name="40% - Accent1 12" xfId="3594" xr:uid="{00000000-0005-0000-0000-0000090E0000}"/>
    <cellStyle name="40% - Accent1 12 2" xfId="3595" xr:uid="{00000000-0005-0000-0000-00000A0E0000}"/>
    <cellStyle name="40% - Accent1 12 3" xfId="3596" xr:uid="{00000000-0005-0000-0000-00000B0E0000}"/>
    <cellStyle name="40% - Accent1 12 4" xfId="3597" xr:uid="{00000000-0005-0000-0000-00000C0E0000}"/>
    <cellStyle name="40% - Accent1 12 5" xfId="3598" xr:uid="{00000000-0005-0000-0000-00000D0E0000}"/>
    <cellStyle name="40% - Accent1 12 6" xfId="3599" xr:uid="{00000000-0005-0000-0000-00000E0E0000}"/>
    <cellStyle name="40% - Accent1 12 7" xfId="3600" xr:uid="{00000000-0005-0000-0000-00000F0E0000}"/>
    <cellStyle name="40% - Accent1 12 8" xfId="3601" xr:uid="{00000000-0005-0000-0000-0000100E0000}"/>
    <cellStyle name="40% - Accent1 13" xfId="3602" xr:uid="{00000000-0005-0000-0000-0000110E0000}"/>
    <cellStyle name="40% - Accent1 13 2" xfId="3603" xr:uid="{00000000-0005-0000-0000-0000120E0000}"/>
    <cellStyle name="40% - Accent1 13 3" xfId="3604" xr:uid="{00000000-0005-0000-0000-0000130E0000}"/>
    <cellStyle name="40% - Accent1 13 4" xfId="3605" xr:uid="{00000000-0005-0000-0000-0000140E0000}"/>
    <cellStyle name="40% - Accent1 13 5" xfId="3606" xr:uid="{00000000-0005-0000-0000-0000150E0000}"/>
    <cellStyle name="40% - Accent1 13 6" xfId="3607" xr:uid="{00000000-0005-0000-0000-0000160E0000}"/>
    <cellStyle name="40% - Accent1 13 7" xfId="3608" xr:uid="{00000000-0005-0000-0000-0000170E0000}"/>
    <cellStyle name="40% - Accent1 13 8" xfId="3609" xr:uid="{00000000-0005-0000-0000-0000180E0000}"/>
    <cellStyle name="40% - Accent1 14" xfId="3610" xr:uid="{00000000-0005-0000-0000-0000190E0000}"/>
    <cellStyle name="40% - Accent1 14 2" xfId="3611" xr:uid="{00000000-0005-0000-0000-00001A0E0000}"/>
    <cellStyle name="40% - Accent1 14 3" xfId="3612" xr:uid="{00000000-0005-0000-0000-00001B0E0000}"/>
    <cellStyle name="40% - Accent1 14 4" xfId="3613" xr:uid="{00000000-0005-0000-0000-00001C0E0000}"/>
    <cellStyle name="40% - Accent1 14 5" xfId="3614" xr:uid="{00000000-0005-0000-0000-00001D0E0000}"/>
    <cellStyle name="40% - Accent1 14 6" xfId="3615" xr:uid="{00000000-0005-0000-0000-00001E0E0000}"/>
    <cellStyle name="40% - Accent1 14 7" xfId="3616" xr:uid="{00000000-0005-0000-0000-00001F0E0000}"/>
    <cellStyle name="40% - Accent1 14 8" xfId="3617" xr:uid="{00000000-0005-0000-0000-0000200E0000}"/>
    <cellStyle name="40% - Accent1 15" xfId="3618" xr:uid="{00000000-0005-0000-0000-0000210E0000}"/>
    <cellStyle name="40% - Accent1 15 2" xfId="3619" xr:uid="{00000000-0005-0000-0000-0000220E0000}"/>
    <cellStyle name="40% - Accent1 15 3" xfId="3620" xr:uid="{00000000-0005-0000-0000-0000230E0000}"/>
    <cellStyle name="40% - Accent1 15 4" xfId="3621" xr:uid="{00000000-0005-0000-0000-0000240E0000}"/>
    <cellStyle name="40% - Accent1 15 5" xfId="3622" xr:uid="{00000000-0005-0000-0000-0000250E0000}"/>
    <cellStyle name="40% - Accent1 15 6" xfId="3623" xr:uid="{00000000-0005-0000-0000-0000260E0000}"/>
    <cellStyle name="40% - Accent1 15 7" xfId="3624" xr:uid="{00000000-0005-0000-0000-0000270E0000}"/>
    <cellStyle name="40% - Accent1 15 8" xfId="3625" xr:uid="{00000000-0005-0000-0000-0000280E0000}"/>
    <cellStyle name="40% - Accent1 16" xfId="3626" xr:uid="{00000000-0005-0000-0000-0000290E0000}"/>
    <cellStyle name="40% - Accent1 16 2" xfId="3627" xr:uid="{00000000-0005-0000-0000-00002A0E0000}"/>
    <cellStyle name="40% - Accent1 16 3" xfId="3628" xr:uid="{00000000-0005-0000-0000-00002B0E0000}"/>
    <cellStyle name="40% - Accent1 16 4" xfId="3629" xr:uid="{00000000-0005-0000-0000-00002C0E0000}"/>
    <cellStyle name="40% - Accent1 16 5" xfId="3630" xr:uid="{00000000-0005-0000-0000-00002D0E0000}"/>
    <cellStyle name="40% - Accent1 16 6" xfId="3631" xr:uid="{00000000-0005-0000-0000-00002E0E0000}"/>
    <cellStyle name="40% - Accent1 16 7" xfId="3632" xr:uid="{00000000-0005-0000-0000-00002F0E0000}"/>
    <cellStyle name="40% - Accent1 16 8" xfId="3633" xr:uid="{00000000-0005-0000-0000-0000300E0000}"/>
    <cellStyle name="40% - Accent1 17" xfId="3634" xr:uid="{00000000-0005-0000-0000-0000310E0000}"/>
    <cellStyle name="40% - Accent1 17 2" xfId="3635" xr:uid="{00000000-0005-0000-0000-0000320E0000}"/>
    <cellStyle name="40% - Accent1 17 3" xfId="3636" xr:uid="{00000000-0005-0000-0000-0000330E0000}"/>
    <cellStyle name="40% - Accent1 17 4" xfId="3637" xr:uid="{00000000-0005-0000-0000-0000340E0000}"/>
    <cellStyle name="40% - Accent1 17 5" xfId="3638" xr:uid="{00000000-0005-0000-0000-0000350E0000}"/>
    <cellStyle name="40% - Accent1 17 6" xfId="3639" xr:uid="{00000000-0005-0000-0000-0000360E0000}"/>
    <cellStyle name="40% - Accent1 17 7" xfId="3640" xr:uid="{00000000-0005-0000-0000-0000370E0000}"/>
    <cellStyle name="40% - Accent1 17 8" xfId="3641" xr:uid="{00000000-0005-0000-0000-0000380E0000}"/>
    <cellStyle name="40% - Accent1 18" xfId="3642" xr:uid="{00000000-0005-0000-0000-0000390E0000}"/>
    <cellStyle name="40% - Accent1 18 2" xfId="3643" xr:uid="{00000000-0005-0000-0000-00003A0E0000}"/>
    <cellStyle name="40% - Accent1 18 3" xfId="3644" xr:uid="{00000000-0005-0000-0000-00003B0E0000}"/>
    <cellStyle name="40% - Accent1 18 4" xfId="3645" xr:uid="{00000000-0005-0000-0000-00003C0E0000}"/>
    <cellStyle name="40% - Accent1 18 5" xfId="3646" xr:uid="{00000000-0005-0000-0000-00003D0E0000}"/>
    <cellStyle name="40% - Accent1 18 6" xfId="3647" xr:uid="{00000000-0005-0000-0000-00003E0E0000}"/>
    <cellStyle name="40% - Accent1 18 7" xfId="3648" xr:uid="{00000000-0005-0000-0000-00003F0E0000}"/>
    <cellStyle name="40% - Accent1 18 8" xfId="3649" xr:uid="{00000000-0005-0000-0000-0000400E0000}"/>
    <cellStyle name="40% - Accent1 19" xfId="3650" xr:uid="{00000000-0005-0000-0000-0000410E0000}"/>
    <cellStyle name="40% - Accent1 19 2" xfId="3651" xr:uid="{00000000-0005-0000-0000-0000420E0000}"/>
    <cellStyle name="40% - Accent1 19 3" xfId="3652" xr:uid="{00000000-0005-0000-0000-0000430E0000}"/>
    <cellStyle name="40% - Accent1 19 4" xfId="3653" xr:uid="{00000000-0005-0000-0000-0000440E0000}"/>
    <cellStyle name="40% - Accent1 19 5" xfId="3654" xr:uid="{00000000-0005-0000-0000-0000450E0000}"/>
    <cellStyle name="40% - Accent1 19 6" xfId="3655" xr:uid="{00000000-0005-0000-0000-0000460E0000}"/>
    <cellStyle name="40% - Accent1 19 7" xfId="3656" xr:uid="{00000000-0005-0000-0000-0000470E0000}"/>
    <cellStyle name="40% - Accent1 19 8" xfId="3657" xr:uid="{00000000-0005-0000-0000-0000480E0000}"/>
    <cellStyle name="40% - Accent1 2" xfId="3658" xr:uid="{00000000-0005-0000-0000-0000490E0000}"/>
    <cellStyle name="40% - Accent1 2 2" xfId="3659" xr:uid="{00000000-0005-0000-0000-00004A0E0000}"/>
    <cellStyle name="40% - Accent1 2 3" xfId="3660" xr:uid="{00000000-0005-0000-0000-00004B0E0000}"/>
    <cellStyle name="40% - Accent1 2 4" xfId="3661" xr:uid="{00000000-0005-0000-0000-00004C0E0000}"/>
    <cellStyle name="40% - Accent1 2 5" xfId="3662" xr:uid="{00000000-0005-0000-0000-00004D0E0000}"/>
    <cellStyle name="40% - Accent1 2 6" xfId="3663" xr:uid="{00000000-0005-0000-0000-00004E0E0000}"/>
    <cellStyle name="40% - Accent1 2 7" xfId="3664" xr:uid="{00000000-0005-0000-0000-00004F0E0000}"/>
    <cellStyle name="40% - Accent1 2 8" xfId="3665" xr:uid="{00000000-0005-0000-0000-0000500E0000}"/>
    <cellStyle name="40% - Accent1 20" xfId="3666" xr:uid="{00000000-0005-0000-0000-0000510E0000}"/>
    <cellStyle name="40% - Accent1 20 2" xfId="3667" xr:uid="{00000000-0005-0000-0000-0000520E0000}"/>
    <cellStyle name="40% - Accent1 20 3" xfId="3668" xr:uid="{00000000-0005-0000-0000-0000530E0000}"/>
    <cellStyle name="40% - Accent1 20 4" xfId="3669" xr:uid="{00000000-0005-0000-0000-0000540E0000}"/>
    <cellStyle name="40% - Accent1 20 5" xfId="3670" xr:uid="{00000000-0005-0000-0000-0000550E0000}"/>
    <cellStyle name="40% - Accent1 20 6" xfId="3671" xr:uid="{00000000-0005-0000-0000-0000560E0000}"/>
    <cellStyle name="40% - Accent1 20 7" xfId="3672" xr:uid="{00000000-0005-0000-0000-0000570E0000}"/>
    <cellStyle name="40% - Accent1 20 8" xfId="3673" xr:uid="{00000000-0005-0000-0000-0000580E0000}"/>
    <cellStyle name="40% - Accent1 21" xfId="3674" xr:uid="{00000000-0005-0000-0000-0000590E0000}"/>
    <cellStyle name="40% - Accent1 21 2" xfId="3675" xr:uid="{00000000-0005-0000-0000-00005A0E0000}"/>
    <cellStyle name="40% - Accent1 21 3" xfId="3676" xr:uid="{00000000-0005-0000-0000-00005B0E0000}"/>
    <cellStyle name="40% - Accent1 21 4" xfId="3677" xr:uid="{00000000-0005-0000-0000-00005C0E0000}"/>
    <cellStyle name="40% - Accent1 21 5" xfId="3678" xr:uid="{00000000-0005-0000-0000-00005D0E0000}"/>
    <cellStyle name="40% - Accent1 21 6" xfId="3679" xr:uid="{00000000-0005-0000-0000-00005E0E0000}"/>
    <cellStyle name="40% - Accent1 21 7" xfId="3680" xr:uid="{00000000-0005-0000-0000-00005F0E0000}"/>
    <cellStyle name="40% - Accent1 21 8" xfId="3681" xr:uid="{00000000-0005-0000-0000-0000600E0000}"/>
    <cellStyle name="40% - Accent1 22" xfId="3682" xr:uid="{00000000-0005-0000-0000-0000610E0000}"/>
    <cellStyle name="40% - Accent1 22 2" xfId="3683" xr:uid="{00000000-0005-0000-0000-0000620E0000}"/>
    <cellStyle name="40% - Accent1 22 3" xfId="3684" xr:uid="{00000000-0005-0000-0000-0000630E0000}"/>
    <cellStyle name="40% - Accent1 22 4" xfId="3685" xr:uid="{00000000-0005-0000-0000-0000640E0000}"/>
    <cellStyle name="40% - Accent1 22 5" xfId="3686" xr:uid="{00000000-0005-0000-0000-0000650E0000}"/>
    <cellStyle name="40% - Accent1 22 6" xfId="3687" xr:uid="{00000000-0005-0000-0000-0000660E0000}"/>
    <cellStyle name="40% - Accent1 22 7" xfId="3688" xr:uid="{00000000-0005-0000-0000-0000670E0000}"/>
    <cellStyle name="40% - Accent1 22 8" xfId="3689" xr:uid="{00000000-0005-0000-0000-0000680E0000}"/>
    <cellStyle name="40% - Accent1 23" xfId="3690" xr:uid="{00000000-0005-0000-0000-0000690E0000}"/>
    <cellStyle name="40% - Accent1 23 2" xfId="3691" xr:uid="{00000000-0005-0000-0000-00006A0E0000}"/>
    <cellStyle name="40% - Accent1 23 3" xfId="3692" xr:uid="{00000000-0005-0000-0000-00006B0E0000}"/>
    <cellStyle name="40% - Accent1 23 4" xfId="3693" xr:uid="{00000000-0005-0000-0000-00006C0E0000}"/>
    <cellStyle name="40% - Accent1 23 5" xfId="3694" xr:uid="{00000000-0005-0000-0000-00006D0E0000}"/>
    <cellStyle name="40% - Accent1 23 6" xfId="3695" xr:uid="{00000000-0005-0000-0000-00006E0E0000}"/>
    <cellStyle name="40% - Accent1 23 7" xfId="3696" xr:uid="{00000000-0005-0000-0000-00006F0E0000}"/>
    <cellStyle name="40% - Accent1 23 8" xfId="3697" xr:uid="{00000000-0005-0000-0000-0000700E0000}"/>
    <cellStyle name="40% - Accent1 24" xfId="3698" xr:uid="{00000000-0005-0000-0000-0000710E0000}"/>
    <cellStyle name="40% - Accent1 24 2" xfId="3699" xr:uid="{00000000-0005-0000-0000-0000720E0000}"/>
    <cellStyle name="40% - Accent1 24 3" xfId="3700" xr:uid="{00000000-0005-0000-0000-0000730E0000}"/>
    <cellStyle name="40% - Accent1 24 4" xfId="3701" xr:uid="{00000000-0005-0000-0000-0000740E0000}"/>
    <cellStyle name="40% - Accent1 24 5" xfId="3702" xr:uid="{00000000-0005-0000-0000-0000750E0000}"/>
    <cellStyle name="40% - Accent1 24 6" xfId="3703" xr:uid="{00000000-0005-0000-0000-0000760E0000}"/>
    <cellStyle name="40% - Accent1 24 7" xfId="3704" xr:uid="{00000000-0005-0000-0000-0000770E0000}"/>
    <cellStyle name="40% - Accent1 24 8" xfId="3705" xr:uid="{00000000-0005-0000-0000-0000780E0000}"/>
    <cellStyle name="40% - Accent1 25" xfId="3706" xr:uid="{00000000-0005-0000-0000-0000790E0000}"/>
    <cellStyle name="40% - Accent1 25 2" xfId="3707" xr:uid="{00000000-0005-0000-0000-00007A0E0000}"/>
    <cellStyle name="40% - Accent1 25 3" xfId="3708" xr:uid="{00000000-0005-0000-0000-00007B0E0000}"/>
    <cellStyle name="40% - Accent1 25 4" xfId="3709" xr:uid="{00000000-0005-0000-0000-00007C0E0000}"/>
    <cellStyle name="40% - Accent1 25 5" xfId="3710" xr:uid="{00000000-0005-0000-0000-00007D0E0000}"/>
    <cellStyle name="40% - Accent1 25 6" xfId="3711" xr:uid="{00000000-0005-0000-0000-00007E0E0000}"/>
    <cellStyle name="40% - Accent1 25 7" xfId="3712" xr:uid="{00000000-0005-0000-0000-00007F0E0000}"/>
    <cellStyle name="40% - Accent1 25 8" xfId="3713" xr:uid="{00000000-0005-0000-0000-0000800E0000}"/>
    <cellStyle name="40% - Accent1 26" xfId="3714" xr:uid="{00000000-0005-0000-0000-0000810E0000}"/>
    <cellStyle name="40% - Accent1 26 2" xfId="3715" xr:uid="{00000000-0005-0000-0000-0000820E0000}"/>
    <cellStyle name="40% - Accent1 26 3" xfId="3716" xr:uid="{00000000-0005-0000-0000-0000830E0000}"/>
    <cellStyle name="40% - Accent1 26 4" xfId="3717" xr:uid="{00000000-0005-0000-0000-0000840E0000}"/>
    <cellStyle name="40% - Accent1 26 5" xfId="3718" xr:uid="{00000000-0005-0000-0000-0000850E0000}"/>
    <cellStyle name="40% - Accent1 26 6" xfId="3719" xr:uid="{00000000-0005-0000-0000-0000860E0000}"/>
    <cellStyle name="40% - Accent1 26 7" xfId="3720" xr:uid="{00000000-0005-0000-0000-0000870E0000}"/>
    <cellStyle name="40% - Accent1 26 8" xfId="3721" xr:uid="{00000000-0005-0000-0000-0000880E0000}"/>
    <cellStyle name="40% - Accent1 27" xfId="3722" xr:uid="{00000000-0005-0000-0000-0000890E0000}"/>
    <cellStyle name="40% - Accent1 27 2" xfId="3723" xr:uid="{00000000-0005-0000-0000-00008A0E0000}"/>
    <cellStyle name="40% - Accent1 27 3" xfId="3724" xr:uid="{00000000-0005-0000-0000-00008B0E0000}"/>
    <cellStyle name="40% - Accent1 27 4" xfId="3725" xr:uid="{00000000-0005-0000-0000-00008C0E0000}"/>
    <cellStyle name="40% - Accent1 27 5" xfId="3726" xr:uid="{00000000-0005-0000-0000-00008D0E0000}"/>
    <cellStyle name="40% - Accent1 27 6" xfId="3727" xr:uid="{00000000-0005-0000-0000-00008E0E0000}"/>
    <cellStyle name="40% - Accent1 27 7" xfId="3728" xr:uid="{00000000-0005-0000-0000-00008F0E0000}"/>
    <cellStyle name="40% - Accent1 27 8" xfId="3729" xr:uid="{00000000-0005-0000-0000-0000900E0000}"/>
    <cellStyle name="40% - Accent1 28" xfId="3730" xr:uid="{00000000-0005-0000-0000-0000910E0000}"/>
    <cellStyle name="40% - Accent1 28 2" xfId="3731" xr:uid="{00000000-0005-0000-0000-0000920E0000}"/>
    <cellStyle name="40% - Accent1 28 3" xfId="3732" xr:uid="{00000000-0005-0000-0000-0000930E0000}"/>
    <cellStyle name="40% - Accent1 28 4" xfId="3733" xr:uid="{00000000-0005-0000-0000-0000940E0000}"/>
    <cellStyle name="40% - Accent1 28 5" xfId="3734" xr:uid="{00000000-0005-0000-0000-0000950E0000}"/>
    <cellStyle name="40% - Accent1 28 6" xfId="3735" xr:uid="{00000000-0005-0000-0000-0000960E0000}"/>
    <cellStyle name="40% - Accent1 28 7" xfId="3736" xr:uid="{00000000-0005-0000-0000-0000970E0000}"/>
    <cellStyle name="40% - Accent1 28 8" xfId="3737" xr:uid="{00000000-0005-0000-0000-0000980E0000}"/>
    <cellStyle name="40% - Accent1 29" xfId="3738" xr:uid="{00000000-0005-0000-0000-0000990E0000}"/>
    <cellStyle name="40% - Accent1 29 2" xfId="3739" xr:uid="{00000000-0005-0000-0000-00009A0E0000}"/>
    <cellStyle name="40% - Accent1 29 3" xfId="3740" xr:uid="{00000000-0005-0000-0000-00009B0E0000}"/>
    <cellStyle name="40% - Accent1 29 4" xfId="3741" xr:uid="{00000000-0005-0000-0000-00009C0E0000}"/>
    <cellStyle name="40% - Accent1 29 5" xfId="3742" xr:uid="{00000000-0005-0000-0000-00009D0E0000}"/>
    <cellStyle name="40% - Accent1 29 6" xfId="3743" xr:uid="{00000000-0005-0000-0000-00009E0E0000}"/>
    <cellStyle name="40% - Accent1 29 7" xfId="3744" xr:uid="{00000000-0005-0000-0000-00009F0E0000}"/>
    <cellStyle name="40% - Accent1 29 8" xfId="3745" xr:uid="{00000000-0005-0000-0000-0000A00E0000}"/>
    <cellStyle name="40% - Accent1 3" xfId="3746" xr:uid="{00000000-0005-0000-0000-0000A10E0000}"/>
    <cellStyle name="40% - Accent1 3 2" xfId="3747" xr:uid="{00000000-0005-0000-0000-0000A20E0000}"/>
    <cellStyle name="40% - Accent1 3 3" xfId="3748" xr:uid="{00000000-0005-0000-0000-0000A30E0000}"/>
    <cellStyle name="40% - Accent1 3 4" xfId="3749" xr:uid="{00000000-0005-0000-0000-0000A40E0000}"/>
    <cellStyle name="40% - Accent1 3 5" xfId="3750" xr:uid="{00000000-0005-0000-0000-0000A50E0000}"/>
    <cellStyle name="40% - Accent1 3 6" xfId="3751" xr:uid="{00000000-0005-0000-0000-0000A60E0000}"/>
    <cellStyle name="40% - Accent1 3 7" xfId="3752" xr:uid="{00000000-0005-0000-0000-0000A70E0000}"/>
    <cellStyle name="40% - Accent1 3 8" xfId="3753" xr:uid="{00000000-0005-0000-0000-0000A80E0000}"/>
    <cellStyle name="40% - Accent1 30" xfId="3754" xr:uid="{00000000-0005-0000-0000-0000A90E0000}"/>
    <cellStyle name="40% - Accent1 30 2" xfId="3755" xr:uid="{00000000-0005-0000-0000-0000AA0E0000}"/>
    <cellStyle name="40% - Accent1 30 3" xfId="3756" xr:uid="{00000000-0005-0000-0000-0000AB0E0000}"/>
    <cellStyle name="40% - Accent1 30 4" xfId="3757" xr:uid="{00000000-0005-0000-0000-0000AC0E0000}"/>
    <cellStyle name="40% - Accent1 30 5" xfId="3758" xr:uid="{00000000-0005-0000-0000-0000AD0E0000}"/>
    <cellStyle name="40% - Accent1 30 6" xfId="3759" xr:uid="{00000000-0005-0000-0000-0000AE0E0000}"/>
    <cellStyle name="40% - Accent1 30 7" xfId="3760" xr:uid="{00000000-0005-0000-0000-0000AF0E0000}"/>
    <cellStyle name="40% - Accent1 30 8" xfId="3761" xr:uid="{00000000-0005-0000-0000-0000B00E0000}"/>
    <cellStyle name="40% - Accent1 31" xfId="3762" xr:uid="{00000000-0005-0000-0000-0000B10E0000}"/>
    <cellStyle name="40% - Accent1 31 2" xfId="3763" xr:uid="{00000000-0005-0000-0000-0000B20E0000}"/>
    <cellStyle name="40% - Accent1 31 3" xfId="3764" xr:uid="{00000000-0005-0000-0000-0000B30E0000}"/>
    <cellStyle name="40% - Accent1 31 4" xfId="3765" xr:uid="{00000000-0005-0000-0000-0000B40E0000}"/>
    <cellStyle name="40% - Accent1 31 5" xfId="3766" xr:uid="{00000000-0005-0000-0000-0000B50E0000}"/>
    <cellStyle name="40% - Accent1 31 6" xfId="3767" xr:uid="{00000000-0005-0000-0000-0000B60E0000}"/>
    <cellStyle name="40% - Accent1 31 7" xfId="3768" xr:uid="{00000000-0005-0000-0000-0000B70E0000}"/>
    <cellStyle name="40% - Accent1 31 8" xfId="3769" xr:uid="{00000000-0005-0000-0000-0000B80E0000}"/>
    <cellStyle name="40% - Accent1 32" xfId="3770" xr:uid="{00000000-0005-0000-0000-0000B90E0000}"/>
    <cellStyle name="40% - Accent1 32 2" xfId="3771" xr:uid="{00000000-0005-0000-0000-0000BA0E0000}"/>
    <cellStyle name="40% - Accent1 32 3" xfId="3772" xr:uid="{00000000-0005-0000-0000-0000BB0E0000}"/>
    <cellStyle name="40% - Accent1 32 4" xfId="3773" xr:uid="{00000000-0005-0000-0000-0000BC0E0000}"/>
    <cellStyle name="40% - Accent1 32 5" xfId="3774" xr:uid="{00000000-0005-0000-0000-0000BD0E0000}"/>
    <cellStyle name="40% - Accent1 32 6" xfId="3775" xr:uid="{00000000-0005-0000-0000-0000BE0E0000}"/>
    <cellStyle name="40% - Accent1 32 7" xfId="3776" xr:uid="{00000000-0005-0000-0000-0000BF0E0000}"/>
    <cellStyle name="40% - Accent1 32 8" xfId="3777" xr:uid="{00000000-0005-0000-0000-0000C00E0000}"/>
    <cellStyle name="40% - Accent1 33" xfId="3778" xr:uid="{00000000-0005-0000-0000-0000C10E0000}"/>
    <cellStyle name="40% - Accent1 33 2" xfId="3779" xr:uid="{00000000-0005-0000-0000-0000C20E0000}"/>
    <cellStyle name="40% - Accent1 33 3" xfId="3780" xr:uid="{00000000-0005-0000-0000-0000C30E0000}"/>
    <cellStyle name="40% - Accent1 33 4" xfId="3781" xr:uid="{00000000-0005-0000-0000-0000C40E0000}"/>
    <cellStyle name="40% - Accent1 33 5" xfId="3782" xr:uid="{00000000-0005-0000-0000-0000C50E0000}"/>
    <cellStyle name="40% - Accent1 33 6" xfId="3783" xr:uid="{00000000-0005-0000-0000-0000C60E0000}"/>
    <cellStyle name="40% - Accent1 33 7" xfId="3784" xr:uid="{00000000-0005-0000-0000-0000C70E0000}"/>
    <cellStyle name="40% - Accent1 33 8" xfId="3785" xr:uid="{00000000-0005-0000-0000-0000C80E0000}"/>
    <cellStyle name="40% - Accent1 34" xfId="3786" xr:uid="{00000000-0005-0000-0000-0000C90E0000}"/>
    <cellStyle name="40% - Accent1 34 2" xfId="3787" xr:uid="{00000000-0005-0000-0000-0000CA0E0000}"/>
    <cellStyle name="40% - Accent1 34 3" xfId="3788" xr:uid="{00000000-0005-0000-0000-0000CB0E0000}"/>
    <cellStyle name="40% - Accent1 34 4" xfId="3789" xr:uid="{00000000-0005-0000-0000-0000CC0E0000}"/>
    <cellStyle name="40% - Accent2" xfId="3790" builtinId="35" customBuiltin="1"/>
    <cellStyle name="40% - Accent3" xfId="3791" builtinId="39" customBuiltin="1"/>
    <cellStyle name="40% - Accent4" xfId="3792" builtinId="43" customBuiltin="1"/>
    <cellStyle name="40% - Accent5" xfId="3793" builtinId="47" customBuiltin="1"/>
    <cellStyle name="40% - Accent6" xfId="3794" builtinId="51" customBuiltin="1"/>
    <cellStyle name="60% - Accent1" xfId="3795" builtinId="32" customBuiltin="1"/>
    <cellStyle name="60% - Accent2" xfId="3796" builtinId="36" customBuiltin="1"/>
    <cellStyle name="60% - Accent3" xfId="3797" builtinId="40" customBuiltin="1"/>
    <cellStyle name="60% - Accent4" xfId="3798" builtinId="44" customBuiltin="1"/>
    <cellStyle name="60% - Accent5" xfId="3799" builtinId="48" customBuiltin="1"/>
    <cellStyle name="60% - Accent6" xfId="3800" builtinId="52" customBuiltin="1"/>
    <cellStyle name="Accent1" xfId="3801" builtinId="29" customBuiltin="1"/>
    <cellStyle name="Accent2" xfId="3802" builtinId="33" customBuiltin="1"/>
    <cellStyle name="Accent3" xfId="3803" builtinId="37" customBuiltin="1"/>
    <cellStyle name="Accent4" xfId="3804" builtinId="41" customBuiltin="1"/>
    <cellStyle name="Accent5" xfId="3805" builtinId="45" customBuiltin="1"/>
    <cellStyle name="Accent6" xfId="3806" builtinId="49" customBuiltin="1"/>
    <cellStyle name="Bad" xfId="3807" builtinId="27" customBuiltin="1"/>
    <cellStyle name="Calculation" xfId="3808" builtinId="22" customBuiltin="1"/>
    <cellStyle name="Check Cell" xfId="3809" builtinId="23" customBuiltin="1"/>
    <cellStyle name="Comma" xfId="3810" builtinId="3"/>
    <cellStyle name="Comma 2" xfId="3931" xr:uid="{5E343DEE-9899-4344-B2CC-B4354594D7DD}"/>
    <cellStyle name="Currency" xfId="3811" builtinId="4"/>
    <cellStyle name="Currency 19" xfId="3934" xr:uid="{1627B082-1771-48DC-A8BC-2DC5ECB465E1}"/>
    <cellStyle name="Currency 2 2 19" xfId="3932" xr:uid="{2518C3FC-E136-4A72-8261-0A3A1DE297A1}"/>
    <cellStyle name="Currency 3" xfId="3812" xr:uid="{00000000-0005-0000-0000-0000E30E0000}"/>
    <cellStyle name="Currency 3 2" xfId="3933" xr:uid="{C7B3092A-74A7-4F83-868B-7451A55EBC45}"/>
    <cellStyle name="Explanatory Text" xfId="3813" builtinId="53" customBuilti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10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74" builtinId="9" hidden="1"/>
    <cellStyle name="Followed Hyperlink" xfId="3876" builtinId="9" hidden="1"/>
    <cellStyle name="Followed Hyperlink" xfId="3872" builtinId="9" hidden="1"/>
    <cellStyle name="Good" xfId="3814" builtinId="26" customBuiltin="1"/>
    <cellStyle name="Heading 1" xfId="3815" builtinId="16" customBuiltin="1"/>
    <cellStyle name="Heading 2" xfId="3816" builtinId="17" customBuiltin="1"/>
    <cellStyle name="Heading 3" xfId="3817" builtinId="18" customBuiltin="1"/>
    <cellStyle name="Heading 4" xfId="3818" builtinId="19" customBuilti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73" builtinId="8" hidden="1"/>
    <cellStyle name="Hyperlink" xfId="3875" builtinId="8" hidden="1"/>
    <cellStyle name="Hyperlink" xfId="3871" builtinId="8" hidden="1"/>
    <cellStyle name="Input" xfId="3819" builtinId="20" customBuiltin="1"/>
    <cellStyle name="Linked Cell" xfId="3820" builtinId="24" customBuiltin="1"/>
    <cellStyle name="Neutral" xfId="3821" builtinId="28" customBuiltin="1"/>
    <cellStyle name="Normal" xfId="0" builtinId="0"/>
    <cellStyle name="Normal 10" xfId="3822" xr:uid="{00000000-0005-0000-0000-0000280F0000}"/>
    <cellStyle name="Normal 10 2" xfId="3930" xr:uid="{05E1F1A7-045D-45A8-A8D4-ADDC0C77AF90}"/>
    <cellStyle name="Normal 11" xfId="3823" xr:uid="{00000000-0005-0000-0000-0000290F0000}"/>
    <cellStyle name="Normal 116" xfId="3938" xr:uid="{AA019B8E-7FC6-4D07-B134-5DB3B79FC035}"/>
    <cellStyle name="Normal 12" xfId="3929" xr:uid="{F1AD4AF1-34B3-4A65-BEF5-753FFDA8BE1A}"/>
    <cellStyle name="Normal 13" xfId="3824" xr:uid="{00000000-0005-0000-0000-00002A0F0000}"/>
    <cellStyle name="Normal 14" xfId="3825" xr:uid="{00000000-0005-0000-0000-00002B0F0000}"/>
    <cellStyle name="Normal 15" xfId="3826" xr:uid="{00000000-0005-0000-0000-00002C0F0000}"/>
    <cellStyle name="Normal 16" xfId="3827" xr:uid="{00000000-0005-0000-0000-00002D0F0000}"/>
    <cellStyle name="Normal 16 2" xfId="3828" xr:uid="{00000000-0005-0000-0000-00002E0F0000}"/>
    <cellStyle name="Normal 17" xfId="3829" xr:uid="{00000000-0005-0000-0000-00002F0F0000}"/>
    <cellStyle name="Normal 17 2" xfId="3830" xr:uid="{00000000-0005-0000-0000-0000300F0000}"/>
    <cellStyle name="Normal 18" xfId="3831" xr:uid="{00000000-0005-0000-0000-0000310F0000}"/>
    <cellStyle name="Normal 18 2" xfId="3832" xr:uid="{00000000-0005-0000-0000-0000320F0000}"/>
    <cellStyle name="Normal 19" xfId="3833" xr:uid="{00000000-0005-0000-0000-0000330F0000}"/>
    <cellStyle name="Normal 2" xfId="3834" xr:uid="{00000000-0005-0000-0000-0000340F0000}"/>
    <cellStyle name="Normal 20" xfId="3835" xr:uid="{00000000-0005-0000-0000-0000350F0000}"/>
    <cellStyle name="Normal 21" xfId="3836" xr:uid="{00000000-0005-0000-0000-0000360F0000}"/>
    <cellStyle name="Normal 22" xfId="3837" xr:uid="{00000000-0005-0000-0000-0000370F0000}"/>
    <cellStyle name="Normal 24" xfId="3838" xr:uid="{00000000-0005-0000-0000-0000380F0000}"/>
    <cellStyle name="Normal 25" xfId="3839" xr:uid="{00000000-0005-0000-0000-0000390F0000}"/>
    <cellStyle name="Normal 26" xfId="3840" xr:uid="{00000000-0005-0000-0000-00003A0F0000}"/>
    <cellStyle name="Normal 27" xfId="3841" xr:uid="{00000000-0005-0000-0000-00003B0F0000}"/>
    <cellStyle name="Normal 29" xfId="3842" xr:uid="{00000000-0005-0000-0000-00003C0F0000}"/>
    <cellStyle name="Normal 3" xfId="3843" xr:uid="{00000000-0005-0000-0000-00003D0F0000}"/>
    <cellStyle name="Normal 30" xfId="3844" xr:uid="{00000000-0005-0000-0000-00003E0F0000}"/>
    <cellStyle name="Normal 31" xfId="3845" xr:uid="{00000000-0005-0000-0000-00003F0F0000}"/>
    <cellStyle name="Normal 32" xfId="3846" xr:uid="{00000000-0005-0000-0000-0000400F0000}"/>
    <cellStyle name="Normal 33" xfId="3847" xr:uid="{00000000-0005-0000-0000-0000410F0000}"/>
    <cellStyle name="Normal 34" xfId="3848" xr:uid="{00000000-0005-0000-0000-0000420F0000}"/>
    <cellStyle name="Normal 35" xfId="3849" xr:uid="{00000000-0005-0000-0000-0000430F0000}"/>
    <cellStyle name="Normal 36" xfId="3850" xr:uid="{00000000-0005-0000-0000-0000440F0000}"/>
    <cellStyle name="Normal 37" xfId="3851" xr:uid="{00000000-0005-0000-0000-0000450F0000}"/>
    <cellStyle name="Normal 38" xfId="3852" xr:uid="{00000000-0005-0000-0000-0000460F0000}"/>
    <cellStyle name="Normal 38 10 6 2 3 5" xfId="3937" xr:uid="{B5F46848-7C57-4813-BA05-1511DEFC75FA}"/>
    <cellStyle name="Normal 38 10 6 2 3 5 2" xfId="3940" xr:uid="{743448ED-43C9-4063-9985-BAB32F2967F1}"/>
    <cellStyle name="Normal 39" xfId="3853" xr:uid="{00000000-0005-0000-0000-0000470F0000}"/>
    <cellStyle name="Normal 4" xfId="3854" xr:uid="{00000000-0005-0000-0000-0000480F0000}"/>
    <cellStyle name="Normal 40" xfId="3855" xr:uid="{00000000-0005-0000-0000-0000490F0000}"/>
    <cellStyle name="Normal 41" xfId="3856" xr:uid="{00000000-0005-0000-0000-00004A0F0000}"/>
    <cellStyle name="Normal 42" xfId="3857" xr:uid="{00000000-0005-0000-0000-00004B0F0000}"/>
    <cellStyle name="Normal 43" xfId="3858" xr:uid="{00000000-0005-0000-0000-00004C0F0000}"/>
    <cellStyle name="Normal 48" xfId="3935" xr:uid="{3E9C5362-3853-4533-92F9-7908BFC45396}"/>
    <cellStyle name="Normal 5" xfId="3859" xr:uid="{00000000-0005-0000-0000-00004D0F0000}"/>
    <cellStyle name="Normal 5 2 2" xfId="3936" xr:uid="{977E1784-FF0A-4E02-AB06-782FE7255EC2}"/>
    <cellStyle name="Normal 6" xfId="3860" xr:uid="{00000000-0005-0000-0000-00004E0F0000}"/>
    <cellStyle name="Normal 7" xfId="3861" xr:uid="{00000000-0005-0000-0000-00004F0F0000}"/>
    <cellStyle name="Normal 71 6 2 3 5" xfId="3939" xr:uid="{F09E2C7B-C950-4B6B-AD23-42E4D7A10B5F}"/>
    <cellStyle name="Normal 71 6 2 3 5 2" xfId="3941" xr:uid="{F791A3C0-1205-4674-B767-F9561561A75F}"/>
    <cellStyle name="Normal 8" xfId="3862" xr:uid="{00000000-0005-0000-0000-0000500F0000}"/>
    <cellStyle name="Normal 8 2" xfId="3863" xr:uid="{00000000-0005-0000-0000-0000510F0000}"/>
    <cellStyle name="Normal 9" xfId="3864" xr:uid="{00000000-0005-0000-0000-0000520F0000}"/>
    <cellStyle name="Normal 90" xfId="3865" xr:uid="{00000000-0005-0000-0000-0000530F0000}"/>
    <cellStyle name="Note" xfId="3866" builtinId="10" customBuiltin="1"/>
    <cellStyle name="Output" xfId="3867" builtinId="21" customBuiltin="1"/>
    <cellStyle name="Title" xfId="3868" builtinId="15" customBuiltin="1"/>
    <cellStyle name="Total" xfId="3869" builtinId="25" customBuiltin="1"/>
    <cellStyle name="Warning Text" xfId="3870" builtinId="11" customBuiltin="1"/>
  </cellStyles>
  <dxfs count="0"/>
  <tableStyles count="0" defaultTableStyle="TableStyleMedium9" defaultPivotStyle="PivotStyleLight16"/>
  <colors>
    <mruColors>
      <color rgb="FF990000"/>
      <color rgb="FFC0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60442</xdr:colOff>
      <xdr:row>0</xdr:row>
      <xdr:rowOff>64523</xdr:rowOff>
    </xdr:from>
    <xdr:ext cx="681300" cy="556142"/>
    <xdr:pic>
      <xdr:nvPicPr>
        <xdr:cNvPr id="2" name="Picture 1">
          <a:extLst>
            <a:ext uri="{FF2B5EF4-FFF2-40B4-BE49-F238E27FC236}">
              <a16:creationId xmlns:a16="http://schemas.microsoft.com/office/drawing/2014/main" id="{0CE14BE9-4CE0-45D0-AD06-783C2D1B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207915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7D564-7C02-4B3D-9AA0-CBEAD954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4475" cy="559350"/>
        </a:xfrm>
        <a:prstGeom prst="rect">
          <a:avLst/>
        </a:prstGeom>
      </xdr:spPr>
    </xdr:pic>
    <xdr:clientData/>
  </xdr:twoCellAnchor>
  <xdr:oneCellAnchor>
    <xdr:from>
      <xdr:col>2</xdr:col>
      <xdr:colOff>425450</xdr:colOff>
      <xdr:row>0</xdr:row>
      <xdr:rowOff>76200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D1BD88F3-E7AD-4A4E-87A1-1DD51320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7620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139369</xdr:colOff>
      <xdr:row>0</xdr:row>
      <xdr:rowOff>69733</xdr:rowOff>
    </xdr:from>
    <xdr:ext cx="696227" cy="459386"/>
    <xdr:pic>
      <xdr:nvPicPr>
        <xdr:cNvPr id="2" name="Picture 1">
          <a:extLst>
            <a:ext uri="{FF2B5EF4-FFF2-40B4-BE49-F238E27FC236}">
              <a16:creationId xmlns:a16="http://schemas.microsoft.com/office/drawing/2014/main" id="{0C9004FE-5943-49F7-AB10-FD4D3D59D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" y="69733"/>
          <a:ext cx="696227" cy="459386"/>
        </a:xfrm>
        <a:prstGeom prst="rect">
          <a:avLst/>
        </a:prstGeom>
      </xdr:spPr>
    </xdr:pic>
    <xdr:clientData/>
  </xdr:oneCellAnchor>
  <xdr:oneCellAnchor>
    <xdr:from>
      <xdr:col>6</xdr:col>
      <xdr:colOff>331300</xdr:colOff>
      <xdr:row>0</xdr:row>
      <xdr:rowOff>16567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4BDEF73D-D3C4-4557-9A8B-C7A12D2E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900" y="16567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convention.sharepoint.com/Users/mkessell/Desktop/STL%20Projects/bid%20reviews%202019%20Q3/Xtream%20Arena%20BCCR/Xtream%20Arena%20-%20Bcast%20Replay%20Ctl%2011-5-19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8\Sales\Users\ROWSY\AppData\Local\Microsoft\Windows\Temporary%20Internet%20Files\Content.Outlook\RA4I7G2E\Documents%20and%20Settings\Owner\Local%20Settings\Temporary%20Internet%20Files\OLK15\ASU%20Cost%20Analysis%20020909%20-%20BAFO%20ALT.xls?6553137A" TargetMode="External"/><Relationship Id="rId1" Type="http://schemas.openxmlformats.org/officeDocument/2006/relationships/externalLinkPath" Target="file:///\\6553137A\ASU%20Cost%20Analysis%20020909%20-%20BAFO%20AL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paconvention.sharepoint.com/Users/jen/AppData/Local/Microsoft/Windows/Temporary%20Internet%20Files/Content.Outlook/CTE0J639/Documents%20and%20Settings/Owner/Local%20Settings/Temporary%20Internet%20Files/OLK15/ASU%20Cost%20Analysis%20020909%20-%20BAFO%20ALT.xls?3C6A5F64" TargetMode="External"/><Relationship Id="rId1" Type="http://schemas.openxmlformats.org/officeDocument/2006/relationships/externalLinkPath" Target="file:///\\3C6A5F64\ASU%20Cost%20Analysis%20020909%20-%20BAFO%2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convention.sharepoint.com/Documents%20and%20Settings/Owner/Local%20Settings/Temporary%20Internet%20Files/OLK15/ASU%20Cost%20Analysis%20020909%20-%20BAFO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paconvention.sharepoint.com/Users/jen/AppData/Local/Microsoft/Windows/Temporary%20Internet%20Files/Content.Outlook/CTE0J639/Documents%20and%20Settings/Owner/Local%20Settings/Temporary%20Internet%20Files/OLK15/ASU%20Cost%20Analysis%20020909%20-%20BAFO%20BASE.xls?3C6A5F64" TargetMode="External"/><Relationship Id="rId1" Type="http://schemas.openxmlformats.org/officeDocument/2006/relationships/externalLinkPath" Target="file:///\\3C6A5F64\ASU%20Cost%20Analysis%20020909%20-%20BAFO%20BASE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paconvention.sharepoint.com/Users/ROWSY/AppData/Local/Microsoft/Windows/Temporary%20Internet%20Files/Content.Outlook/RA4I7G2E/Documents%20and%20Settings/Owner/Local%20Settings/Temporary%20Internet%20Files/OLK15/ASU%20Cost%20Analysis%20020909%20-%20BAFO%20ALT.xls?02BE668E" TargetMode="External"/><Relationship Id="rId1" Type="http://schemas.openxmlformats.org/officeDocument/2006/relationships/externalLinkPath" Target="file:///\\02BE668E\ASU%20Cost%20Analysis%20020909%20-%20BAFO%20A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Functional Contract Amounts"/>
      <sheetName val="Labor"/>
      <sheetName val="New Bid Check List"/>
      <sheetName val="General 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7207-33A6-4E96-9694-95E5BE58DC20}">
  <dimension ref="A1:E9"/>
  <sheetViews>
    <sheetView view="pageBreakPreview" zoomScaleSheetLayoutView="100" workbookViewId="0">
      <selection activeCell="C6" sqref="C6"/>
    </sheetView>
  </sheetViews>
  <sheetFormatPr defaultColWidth="9" defaultRowHeight="15.75"/>
  <cols>
    <col min="1" max="1" width="84.28515625" style="43" customWidth="1"/>
    <col min="2" max="3" width="17" style="43" customWidth="1"/>
    <col min="4" max="4" width="16.7109375" style="43" customWidth="1"/>
    <col min="5" max="5" width="15.7109375" style="43" customWidth="1"/>
    <col min="6" max="16384" width="9" style="43"/>
  </cols>
  <sheetData>
    <row r="1" spans="1:5" ht="16.899999999999999" customHeight="1">
      <c r="A1" s="147"/>
      <c r="B1" s="147"/>
      <c r="C1" s="147"/>
      <c r="D1" s="47"/>
      <c r="E1" s="46"/>
    </row>
    <row r="2" spans="1:5" ht="16.899999999999999" customHeight="1">
      <c r="A2" s="148" t="s">
        <v>0</v>
      </c>
      <c r="B2" s="148"/>
      <c r="C2" s="148"/>
      <c r="D2" s="47"/>
      <c r="E2" s="46"/>
    </row>
    <row r="3" spans="1:5" ht="16.899999999999999" customHeight="1">
      <c r="A3" s="147" t="s">
        <v>1</v>
      </c>
      <c r="B3" s="147"/>
      <c r="C3" s="147"/>
      <c r="D3" s="47"/>
      <c r="E3" s="46"/>
    </row>
    <row r="4" spans="1:5" s="44" customFormat="1" ht="22.9" customHeight="1">
      <c r="A4" s="149" t="s">
        <v>2</v>
      </c>
      <c r="B4" s="149"/>
      <c r="C4" s="149"/>
    </row>
    <row r="5" spans="1:5" s="44" customFormat="1" ht="20.45" customHeight="1">
      <c r="A5" s="151" t="s">
        <v>3</v>
      </c>
      <c r="B5" s="152"/>
      <c r="C5" s="48">
        <f>'PCC 2024 '!C39</f>
        <v>0</v>
      </c>
    </row>
    <row r="6" spans="1:5" s="45" customFormat="1" ht="20.45" customHeight="1">
      <c r="A6" s="145" t="s">
        <v>4</v>
      </c>
      <c r="B6" s="146"/>
      <c r="C6" s="48" t="e">
        <f>#REF!</f>
        <v>#REF!</v>
      </c>
    </row>
    <row r="7" spans="1:5" s="44" customFormat="1" ht="20.45" customHeight="1">
      <c r="A7" s="150" t="s">
        <v>5</v>
      </c>
      <c r="B7" s="146"/>
      <c r="C7" s="48" t="e">
        <f>#REF!</f>
        <v>#REF!</v>
      </c>
    </row>
    <row r="8" spans="1:5" s="45" customFormat="1" ht="20.45" customHeight="1">
      <c r="A8" s="145" t="s">
        <v>6</v>
      </c>
      <c r="B8" s="146"/>
      <c r="C8" s="48" t="e">
        <f>SUM(C5:C7)</f>
        <v>#REF!</v>
      </c>
    </row>
    <row r="9" spans="1:5">
      <c r="C9" s="116"/>
    </row>
  </sheetData>
  <sheetProtection selectLockedCells="1"/>
  <mergeCells count="8">
    <mergeCell ref="A8:B8"/>
    <mergeCell ref="A1:C1"/>
    <mergeCell ref="A2:C2"/>
    <mergeCell ref="A3:C3"/>
    <mergeCell ref="A4:C4"/>
    <mergeCell ref="A6:B6"/>
    <mergeCell ref="A7:B7"/>
    <mergeCell ref="A5:B5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9BC-2750-4712-B884-2AFC383D3373}">
  <dimension ref="A1:C557"/>
  <sheetViews>
    <sheetView tabSelected="1" zoomScaleNormal="100" zoomScaleSheetLayoutView="100" workbookViewId="0">
      <selection activeCell="H15" sqref="H15"/>
    </sheetView>
  </sheetViews>
  <sheetFormatPr defaultColWidth="9" defaultRowHeight="15.75"/>
  <cols>
    <col min="1" max="1" width="84.28515625" style="1" customWidth="1"/>
    <col min="2" max="3" width="17" style="1" customWidth="1"/>
    <col min="4" max="16384" width="9" style="1"/>
  </cols>
  <sheetData>
    <row r="1" spans="1:3" ht="16.899999999999999" customHeight="1">
      <c r="A1" s="185"/>
      <c r="B1" s="186"/>
      <c r="C1" s="187"/>
    </row>
    <row r="2" spans="1:3" ht="16.899999999999999" customHeight="1">
      <c r="A2" s="188" t="s">
        <v>0</v>
      </c>
      <c r="B2" s="189"/>
      <c r="C2" s="190"/>
    </row>
    <row r="3" spans="1:3" ht="16.899999999999999" customHeight="1">
      <c r="A3" s="191" t="s">
        <v>7</v>
      </c>
      <c r="B3" s="192"/>
      <c r="C3" s="193"/>
    </row>
    <row r="4" spans="1:3" ht="15" customHeight="1">
      <c r="A4" s="131" t="s">
        <v>8</v>
      </c>
      <c r="B4" s="132"/>
      <c r="C4" s="133"/>
    </row>
    <row r="5" spans="1:3" s="4" customFormat="1" ht="22.9" customHeight="1">
      <c r="A5" s="183" t="s">
        <v>2</v>
      </c>
      <c r="B5" s="184"/>
      <c r="C5" s="184"/>
    </row>
    <row r="6" spans="1:3" s="4" customFormat="1" ht="20.45" customHeight="1">
      <c r="A6" s="16" t="s">
        <v>9</v>
      </c>
      <c r="B6" s="15"/>
      <c r="C6" s="31" t="s">
        <v>10</v>
      </c>
    </row>
    <row r="7" spans="1:3" s="4" customFormat="1" ht="20.45" customHeight="1">
      <c r="A7" s="194" t="s">
        <v>11</v>
      </c>
      <c r="B7" s="194"/>
      <c r="C7" s="51">
        <f>C108</f>
        <v>0</v>
      </c>
    </row>
    <row r="8" spans="1:3" s="4" customFormat="1" ht="20.45" customHeight="1">
      <c r="A8" s="156" t="s">
        <v>12</v>
      </c>
      <c r="B8" s="156"/>
      <c r="C8" s="51">
        <f>C117</f>
        <v>0</v>
      </c>
    </row>
    <row r="9" spans="1:3" s="4" customFormat="1" ht="20.45" customHeight="1">
      <c r="A9" s="156" t="s">
        <v>13</v>
      </c>
      <c r="B9" s="156"/>
      <c r="C9" s="51">
        <f>C138</f>
        <v>0</v>
      </c>
    </row>
    <row r="10" spans="1:3" s="4" customFormat="1" ht="20.45" customHeight="1">
      <c r="A10" s="156" t="s">
        <v>14</v>
      </c>
      <c r="B10" s="156"/>
      <c r="C10" s="51">
        <f>C147</f>
        <v>0</v>
      </c>
    </row>
    <row r="11" spans="1:3" s="4" customFormat="1" ht="20.45" customHeight="1">
      <c r="A11" s="194" t="s">
        <v>15</v>
      </c>
      <c r="B11" s="194"/>
      <c r="C11" s="48">
        <f>C167</f>
        <v>0</v>
      </c>
    </row>
    <row r="12" spans="1:3" s="4" customFormat="1" ht="20.45" customHeight="1">
      <c r="A12" s="156" t="s">
        <v>16</v>
      </c>
      <c r="B12" s="156"/>
      <c r="C12" s="48">
        <f>C176</f>
        <v>0</v>
      </c>
    </row>
    <row r="13" spans="1:3" s="4" customFormat="1" ht="20.45" customHeight="1">
      <c r="A13" s="155" t="s">
        <v>17</v>
      </c>
      <c r="B13" s="155"/>
      <c r="C13" s="48">
        <f>C196</f>
        <v>0</v>
      </c>
    </row>
    <row r="14" spans="1:3" s="4" customFormat="1" ht="20.45" customHeight="1">
      <c r="A14" s="155" t="s">
        <v>18</v>
      </c>
      <c r="B14" s="155"/>
      <c r="C14" s="48">
        <f>C205</f>
        <v>0</v>
      </c>
    </row>
    <row r="15" spans="1:3" s="4" customFormat="1" ht="20.45" customHeight="1">
      <c r="A15" s="155" t="s">
        <v>19</v>
      </c>
      <c r="B15" s="155"/>
      <c r="C15" s="48">
        <f>C225</f>
        <v>0</v>
      </c>
    </row>
    <row r="16" spans="1:3" s="4" customFormat="1" ht="20.45" customHeight="1">
      <c r="A16" s="155" t="s">
        <v>20</v>
      </c>
      <c r="B16" s="155"/>
      <c r="C16" s="48">
        <f>C234</f>
        <v>0</v>
      </c>
    </row>
    <row r="17" spans="1:3" s="4" customFormat="1" ht="20.45" customHeight="1">
      <c r="A17" s="155" t="s">
        <v>21</v>
      </c>
      <c r="B17" s="155"/>
      <c r="C17" s="48">
        <f>C254</f>
        <v>0</v>
      </c>
    </row>
    <row r="18" spans="1:3" s="4" customFormat="1" ht="20.45" customHeight="1">
      <c r="A18" s="155" t="s">
        <v>22</v>
      </c>
      <c r="B18" s="155"/>
      <c r="C18" s="48">
        <f>C263</f>
        <v>0</v>
      </c>
    </row>
    <row r="19" spans="1:3" s="4" customFormat="1" ht="20.45" customHeight="1">
      <c r="A19" s="171" t="s">
        <v>23</v>
      </c>
      <c r="B19" s="171"/>
      <c r="C19" s="48">
        <f>C283</f>
        <v>0</v>
      </c>
    </row>
    <row r="20" spans="1:3" s="4" customFormat="1" ht="20.45" customHeight="1">
      <c r="A20" s="171" t="s">
        <v>24</v>
      </c>
      <c r="B20" s="171"/>
      <c r="C20" s="48">
        <f>C292</f>
        <v>0</v>
      </c>
    </row>
    <row r="21" spans="1:3" s="4" customFormat="1" ht="20.45" customHeight="1">
      <c r="A21" s="171" t="s">
        <v>25</v>
      </c>
      <c r="B21" s="171"/>
      <c r="C21" s="48">
        <f>C312</f>
        <v>0</v>
      </c>
    </row>
    <row r="22" spans="1:3" s="4" customFormat="1" ht="20.45" customHeight="1">
      <c r="A22" s="171" t="s">
        <v>26</v>
      </c>
      <c r="B22" s="171"/>
      <c r="C22" s="48">
        <f>C321</f>
        <v>0</v>
      </c>
    </row>
    <row r="23" spans="1:3" s="4" customFormat="1" ht="20.45" customHeight="1">
      <c r="A23" s="171" t="s">
        <v>27</v>
      </c>
      <c r="B23" s="171"/>
      <c r="C23" s="48">
        <f>C370</f>
        <v>0</v>
      </c>
    </row>
    <row r="24" spans="1:3" s="4" customFormat="1" ht="20.45" customHeight="1">
      <c r="A24" s="171" t="s">
        <v>28</v>
      </c>
      <c r="B24" s="171"/>
      <c r="C24" s="48">
        <f>C379</f>
        <v>0</v>
      </c>
    </row>
    <row r="25" spans="1:3" s="4" customFormat="1" ht="20.45" customHeight="1">
      <c r="A25" s="171" t="s">
        <v>29</v>
      </c>
      <c r="B25" s="171"/>
      <c r="C25" s="48">
        <f>C399</f>
        <v>0</v>
      </c>
    </row>
    <row r="26" spans="1:3" s="4" customFormat="1" ht="20.45" customHeight="1">
      <c r="A26" s="171" t="s">
        <v>30</v>
      </c>
      <c r="B26" s="171"/>
      <c r="C26" s="48">
        <f>C408</f>
        <v>0</v>
      </c>
    </row>
    <row r="27" spans="1:3" s="4" customFormat="1" ht="20.45" customHeight="1">
      <c r="A27" s="171" t="s">
        <v>31</v>
      </c>
      <c r="B27" s="171"/>
      <c r="C27" s="48">
        <f>C428</f>
        <v>0</v>
      </c>
    </row>
    <row r="28" spans="1:3" s="4" customFormat="1" ht="20.45" customHeight="1">
      <c r="A28" s="171" t="s">
        <v>32</v>
      </c>
      <c r="B28" s="171"/>
      <c r="C28" s="48">
        <f>C437</f>
        <v>0</v>
      </c>
    </row>
    <row r="29" spans="1:3" s="4" customFormat="1" ht="20.45" customHeight="1">
      <c r="A29" s="171" t="s">
        <v>33</v>
      </c>
      <c r="B29" s="171"/>
      <c r="C29" s="48">
        <f>C457</f>
        <v>0</v>
      </c>
    </row>
    <row r="30" spans="1:3" s="4" customFormat="1" ht="20.45" customHeight="1">
      <c r="A30" s="171" t="s">
        <v>34</v>
      </c>
      <c r="B30" s="171"/>
      <c r="C30" s="48">
        <f>C466</f>
        <v>0</v>
      </c>
    </row>
    <row r="31" spans="1:3" s="4" customFormat="1" ht="20.45" customHeight="1">
      <c r="A31" s="171" t="s">
        <v>35</v>
      </c>
      <c r="B31" s="171"/>
      <c r="C31" s="48">
        <f>C486</f>
        <v>0</v>
      </c>
    </row>
    <row r="32" spans="1:3" s="4" customFormat="1" ht="20.45" customHeight="1">
      <c r="A32" s="171" t="s">
        <v>36</v>
      </c>
      <c r="B32" s="171"/>
      <c r="C32" s="48">
        <f>C495</f>
        <v>0</v>
      </c>
    </row>
    <row r="33" spans="1:3" s="4" customFormat="1" ht="20.45" customHeight="1">
      <c r="A33" s="171" t="s">
        <v>37</v>
      </c>
      <c r="B33" s="171"/>
      <c r="C33" s="48">
        <f>C515</f>
        <v>0</v>
      </c>
    </row>
    <row r="34" spans="1:3" s="4" customFormat="1" ht="20.45" customHeight="1">
      <c r="A34" s="171" t="s">
        <v>38</v>
      </c>
      <c r="B34" s="171"/>
      <c r="C34" s="48">
        <f>C524</f>
        <v>0</v>
      </c>
    </row>
    <row r="35" spans="1:3" s="4" customFormat="1" ht="20.45" customHeight="1">
      <c r="A35" s="155" t="s">
        <v>39</v>
      </c>
      <c r="B35" s="155"/>
      <c r="C35" s="48">
        <f>C544</f>
        <v>0</v>
      </c>
    </row>
    <row r="36" spans="1:3" s="4" customFormat="1" ht="20.45" customHeight="1">
      <c r="A36" s="155" t="s">
        <v>40</v>
      </c>
      <c r="B36" s="155"/>
      <c r="C36" s="48">
        <f>C553</f>
        <v>0</v>
      </c>
    </row>
    <row r="37" spans="1:3" s="4" customFormat="1" ht="20.45" customHeight="1">
      <c r="A37" s="155" t="s">
        <v>41</v>
      </c>
      <c r="B37" s="155"/>
      <c r="C37" s="48">
        <f>C86</f>
        <v>0</v>
      </c>
    </row>
    <row r="38" spans="1:3" s="4" customFormat="1" ht="20.45" customHeight="1">
      <c r="A38" s="154" t="s">
        <v>42</v>
      </c>
      <c r="B38" s="154"/>
      <c r="C38" s="49">
        <v>0</v>
      </c>
    </row>
    <row r="39" spans="1:3" s="4" customFormat="1" ht="20.45" customHeight="1">
      <c r="A39" s="154" t="s">
        <v>43</v>
      </c>
      <c r="B39" s="154"/>
      <c r="C39" s="39">
        <f>SUM(C7:C38)</f>
        <v>0</v>
      </c>
    </row>
    <row r="40" spans="1:3" s="4" customFormat="1" ht="2.4500000000000002" customHeight="1">
      <c r="A40" s="153"/>
      <c r="B40" s="153"/>
      <c r="C40" s="153"/>
    </row>
    <row r="41" spans="1:3" s="4" customFormat="1" ht="20.45" customHeight="1">
      <c r="A41" s="154"/>
      <c r="B41" s="154"/>
      <c r="C41" s="154"/>
    </row>
    <row r="42" spans="1:3" s="4" customFormat="1" ht="20.45" customHeight="1">
      <c r="A42" s="155" t="s">
        <v>44</v>
      </c>
      <c r="B42" s="155"/>
      <c r="C42" s="48">
        <f>'Headend &amp; LCD BOM '!G40</f>
        <v>0</v>
      </c>
    </row>
    <row r="43" spans="1:3" s="4" customFormat="1" ht="20.45" customHeight="1">
      <c r="A43" s="155" t="s">
        <v>45</v>
      </c>
      <c r="B43" s="155"/>
      <c r="C43" s="48">
        <f>'Headend &amp; LCD BOM '!G53</f>
        <v>0</v>
      </c>
    </row>
    <row r="44" spans="1:3" s="4" customFormat="1" ht="20.45" customHeight="1">
      <c r="A44" s="155" t="s">
        <v>46</v>
      </c>
      <c r="B44" s="155"/>
      <c r="C44" s="48">
        <f>'Headend &amp; LCD BOM '!G65</f>
        <v>0</v>
      </c>
    </row>
    <row r="45" spans="1:3" s="4" customFormat="1" ht="20.45" customHeight="1">
      <c r="A45" s="155" t="s">
        <v>47</v>
      </c>
      <c r="B45" s="155"/>
      <c r="C45" s="48">
        <f>'Headend &amp; LCD BOM '!G77</f>
        <v>0</v>
      </c>
    </row>
    <row r="46" spans="1:3" s="4" customFormat="1" ht="20.45" customHeight="1">
      <c r="A46" s="139" t="s">
        <v>48</v>
      </c>
      <c r="B46" s="139"/>
      <c r="C46" s="140" t="str">
        <f>C6</f>
        <v>VENDOR NAME</v>
      </c>
    </row>
    <row r="47" spans="1:3" s="4" customFormat="1" ht="20.45" customHeight="1">
      <c r="A47" s="181"/>
      <c r="B47" s="182"/>
      <c r="C47" s="33"/>
    </row>
    <row r="48" spans="1:3" s="4" customFormat="1" ht="20.45" customHeight="1">
      <c r="A48" s="181"/>
      <c r="B48" s="182"/>
      <c r="C48" s="33"/>
    </row>
    <row r="49" spans="1:3" s="4" customFormat="1" ht="20.45" customHeight="1">
      <c r="A49" s="181"/>
      <c r="B49" s="182"/>
      <c r="C49" s="33"/>
    </row>
    <row r="50" spans="1:3" s="4" customFormat="1" ht="20.45" customHeight="1">
      <c r="A50" s="2" t="s">
        <v>49</v>
      </c>
      <c r="B50" s="2"/>
      <c r="C50" s="3" t="str">
        <f>C6</f>
        <v>VENDOR NAME</v>
      </c>
    </row>
    <row r="51" spans="1:3" s="4" customFormat="1" ht="20.45" customHeight="1">
      <c r="A51" s="181"/>
      <c r="B51" s="182"/>
      <c r="C51" s="33" t="s">
        <v>50</v>
      </c>
    </row>
    <row r="52" spans="1:3" s="4" customFormat="1" ht="20.45" customHeight="1">
      <c r="A52" s="181"/>
      <c r="B52" s="182"/>
      <c r="C52" s="33" t="s">
        <v>50</v>
      </c>
    </row>
    <row r="53" spans="1:3" s="4" customFormat="1" ht="20.45" customHeight="1">
      <c r="A53" s="181"/>
      <c r="B53" s="182"/>
      <c r="C53" s="33" t="s">
        <v>50</v>
      </c>
    </row>
    <row r="54" spans="1:3" s="4" customFormat="1" ht="20.45" customHeight="1">
      <c r="A54" s="2" t="s">
        <v>51</v>
      </c>
      <c r="B54" s="2"/>
      <c r="C54" s="3" t="str">
        <f>C6</f>
        <v>VENDOR NAME</v>
      </c>
    </row>
    <row r="55" spans="1:3" s="4" customFormat="1" ht="20.45" customHeight="1">
      <c r="A55" s="159" t="s">
        <v>52</v>
      </c>
      <c r="B55" s="160"/>
      <c r="C55" s="142"/>
    </row>
    <row r="56" spans="1:3" s="4" customFormat="1" ht="20.45" customHeight="1">
      <c r="A56" s="159" t="s">
        <v>53</v>
      </c>
      <c r="B56" s="160"/>
      <c r="C56" s="142"/>
    </row>
    <row r="57" spans="1:3" s="4" customFormat="1" ht="20.45" customHeight="1">
      <c r="A57" s="161" t="s">
        <v>54</v>
      </c>
      <c r="B57" s="162"/>
      <c r="C57" s="142"/>
    </row>
    <row r="58" spans="1:3" s="4" customFormat="1" ht="20.45" customHeight="1">
      <c r="A58" s="159" t="s">
        <v>55</v>
      </c>
      <c r="B58" s="160"/>
      <c r="C58" s="142"/>
    </row>
    <row r="59" spans="1:3" s="4" customFormat="1" ht="20.45" customHeight="1">
      <c r="A59" s="159" t="s">
        <v>56</v>
      </c>
      <c r="B59" s="160"/>
      <c r="C59" s="50"/>
    </row>
    <row r="60" spans="1:3" s="4" customFormat="1" ht="20.45" customHeight="1">
      <c r="A60" s="161" t="s">
        <v>57</v>
      </c>
      <c r="B60" s="162"/>
      <c r="C60" s="50"/>
    </row>
    <row r="61" spans="1:3" s="4" customFormat="1" ht="20.45" customHeight="1">
      <c r="A61" s="159" t="s">
        <v>58</v>
      </c>
      <c r="B61" s="160"/>
      <c r="C61" s="50"/>
    </row>
    <row r="62" spans="1:3" s="4" customFormat="1" ht="20.45" customHeight="1">
      <c r="A62" s="143" t="s">
        <v>59</v>
      </c>
      <c r="B62" s="5"/>
      <c r="C62" s="5" t="str">
        <f>C6</f>
        <v>VENDOR NAME</v>
      </c>
    </row>
    <row r="63" spans="1:3" s="4" customFormat="1" ht="20.45" customHeight="1">
      <c r="A63" s="172" t="s">
        <v>60</v>
      </c>
      <c r="B63" s="173"/>
      <c r="C63" s="22"/>
    </row>
    <row r="64" spans="1:3" s="4" customFormat="1" ht="20.45" customHeight="1">
      <c r="A64" s="172" t="s">
        <v>61</v>
      </c>
      <c r="B64" s="173"/>
      <c r="C64" s="22"/>
    </row>
    <row r="65" spans="1:3" s="4" customFormat="1" ht="20.45" customHeight="1">
      <c r="A65" s="172" t="s">
        <v>62</v>
      </c>
      <c r="B65" s="173"/>
      <c r="C65" s="22"/>
    </row>
    <row r="66" spans="1:3" s="4" customFormat="1" ht="20.45" customHeight="1">
      <c r="A66" s="172" t="s">
        <v>63</v>
      </c>
      <c r="B66" s="173"/>
      <c r="C66" s="22"/>
    </row>
    <row r="67" spans="1:3" s="4" customFormat="1" ht="20.45" customHeight="1">
      <c r="A67" s="172" t="s">
        <v>64</v>
      </c>
      <c r="B67" s="173"/>
      <c r="C67" s="22"/>
    </row>
    <row r="68" spans="1:3" s="4" customFormat="1" ht="20.45" customHeight="1">
      <c r="A68" s="172" t="s">
        <v>65</v>
      </c>
      <c r="B68" s="173"/>
      <c r="C68" s="22"/>
    </row>
    <row r="69" spans="1:3" s="4" customFormat="1" ht="20.45" customHeight="1">
      <c r="A69" s="172" t="s">
        <v>66</v>
      </c>
      <c r="B69" s="173"/>
      <c r="C69" s="22"/>
    </row>
    <row r="70" spans="1:3" s="4" customFormat="1" ht="20.45" customHeight="1" thickBot="1">
      <c r="A70" s="174" t="s">
        <v>67</v>
      </c>
      <c r="B70" s="175"/>
      <c r="C70" s="23"/>
    </row>
    <row r="71" spans="1:3" s="4" customFormat="1" ht="20.45" customHeight="1" thickTop="1">
      <c r="A71" s="176" t="s">
        <v>68</v>
      </c>
      <c r="B71" s="177"/>
      <c r="C71" s="17">
        <f>SUM(C63:C70)</f>
        <v>0</v>
      </c>
    </row>
    <row r="72" spans="1:3" s="4" customFormat="1" ht="20.45" customHeight="1">
      <c r="A72" s="178" t="s">
        <v>69</v>
      </c>
      <c r="B72" s="179"/>
      <c r="C72" s="180"/>
    </row>
    <row r="73" spans="1:3" s="4" customFormat="1" ht="20.45" customHeight="1">
      <c r="A73" s="144" t="s">
        <v>70</v>
      </c>
      <c r="B73" s="6"/>
      <c r="C73" s="7" t="str">
        <f>C6</f>
        <v>VENDOR NAME</v>
      </c>
    </row>
    <row r="74" spans="1:3" s="4" customFormat="1" ht="20.45" customHeight="1">
      <c r="A74" s="172" t="s">
        <v>60</v>
      </c>
      <c r="B74" s="173"/>
      <c r="C74" s="22"/>
    </row>
    <row r="75" spans="1:3" s="4" customFormat="1" ht="20.45" customHeight="1">
      <c r="A75" s="172" t="s">
        <v>61</v>
      </c>
      <c r="B75" s="173"/>
      <c r="C75" s="22"/>
    </row>
    <row r="76" spans="1:3" s="4" customFormat="1" ht="20.45" customHeight="1">
      <c r="A76" s="172" t="s">
        <v>62</v>
      </c>
      <c r="B76" s="173"/>
      <c r="C76" s="22"/>
    </row>
    <row r="77" spans="1:3" s="4" customFormat="1" ht="20.45" customHeight="1">
      <c r="A77" s="172" t="s">
        <v>63</v>
      </c>
      <c r="B77" s="173"/>
      <c r="C77" s="22"/>
    </row>
    <row r="78" spans="1:3" s="4" customFormat="1" ht="20.45" customHeight="1">
      <c r="A78" s="172" t="s">
        <v>64</v>
      </c>
      <c r="B78" s="173"/>
      <c r="C78" s="22"/>
    </row>
    <row r="79" spans="1:3" s="4" customFormat="1" ht="20.45" customHeight="1">
      <c r="A79" s="172" t="s">
        <v>65</v>
      </c>
      <c r="B79" s="173"/>
      <c r="C79" s="22"/>
    </row>
    <row r="80" spans="1:3" s="4" customFormat="1" ht="20.45" customHeight="1">
      <c r="A80" s="172" t="s">
        <v>66</v>
      </c>
      <c r="B80" s="173"/>
      <c r="C80" s="22"/>
    </row>
    <row r="81" spans="1:3" s="4" customFormat="1" ht="20.45" customHeight="1" thickBot="1">
      <c r="A81" s="174" t="s">
        <v>67</v>
      </c>
      <c r="B81" s="175"/>
      <c r="C81" s="23"/>
    </row>
    <row r="82" spans="1:3" s="4" customFormat="1" ht="20.45" customHeight="1" thickTop="1">
      <c r="A82" s="176" t="s">
        <v>68</v>
      </c>
      <c r="B82" s="177"/>
      <c r="C82" s="17">
        <f>SUM(C74:C81)</f>
        <v>0</v>
      </c>
    </row>
    <row r="83" spans="1:3" s="4" customFormat="1" ht="20.45" customHeight="1">
      <c r="A83" s="178" t="s">
        <v>69</v>
      </c>
      <c r="B83" s="179"/>
      <c r="C83" s="180"/>
    </row>
    <row r="84" spans="1:3" s="4" customFormat="1" ht="25.9" customHeight="1">
      <c r="A84" s="183" t="s">
        <v>71</v>
      </c>
      <c r="B84" s="184"/>
      <c r="C84" s="184"/>
    </row>
    <row r="85" spans="1:3" s="4" customFormat="1" ht="20.25" customHeight="1">
      <c r="A85" s="18" t="s">
        <v>72</v>
      </c>
      <c r="B85" s="18"/>
      <c r="C85" s="19" t="str">
        <f>C73</f>
        <v>VENDOR NAME</v>
      </c>
    </row>
    <row r="86" spans="1:3" s="4" customFormat="1" ht="20.25" customHeight="1">
      <c r="A86" s="168" t="s">
        <v>73</v>
      </c>
      <c r="B86" s="169"/>
      <c r="C86" s="32">
        <f>SUM(C87:C92)</f>
        <v>0</v>
      </c>
    </row>
    <row r="87" spans="1:3" s="4" customFormat="1" ht="20.25" customHeight="1">
      <c r="A87" s="163" t="s">
        <v>74</v>
      </c>
      <c r="B87" s="164"/>
      <c r="C87" s="24">
        <v>0</v>
      </c>
    </row>
    <row r="88" spans="1:3" s="4" customFormat="1" ht="20.25" customHeight="1">
      <c r="A88" s="163" t="s">
        <v>41</v>
      </c>
      <c r="B88" s="164"/>
      <c r="C88" s="24">
        <v>0</v>
      </c>
    </row>
    <row r="89" spans="1:3" s="4" customFormat="1" ht="20.25" customHeight="1">
      <c r="A89" s="98" t="s">
        <v>75</v>
      </c>
      <c r="B89" s="99"/>
      <c r="C89" s="24">
        <v>0</v>
      </c>
    </row>
    <row r="90" spans="1:3" s="4" customFormat="1" ht="20.25" customHeight="1">
      <c r="A90" s="163" t="s">
        <v>76</v>
      </c>
      <c r="B90" s="164"/>
      <c r="C90" s="24">
        <v>0</v>
      </c>
    </row>
    <row r="91" spans="1:3" s="4" customFormat="1" ht="20.25" customHeight="1">
      <c r="A91" s="163" t="s">
        <v>77</v>
      </c>
      <c r="B91" s="164"/>
      <c r="C91" s="24">
        <v>0</v>
      </c>
    </row>
    <row r="92" spans="1:3" s="4" customFormat="1" ht="20.25" customHeight="1">
      <c r="A92" s="163" t="s">
        <v>78</v>
      </c>
      <c r="B92" s="164"/>
      <c r="C92" s="24">
        <v>0</v>
      </c>
    </row>
    <row r="93" spans="1:3" s="4" customFormat="1" ht="20.25" customHeight="1">
      <c r="A93" s="8" t="s">
        <v>11</v>
      </c>
      <c r="B93" s="5" t="s">
        <v>79</v>
      </c>
      <c r="C93" s="5" t="str">
        <f>C$6</f>
        <v>VENDOR NAME</v>
      </c>
    </row>
    <row r="94" spans="1:3" s="4" customFormat="1" ht="20.25" customHeight="1">
      <c r="A94" s="100" t="s">
        <v>80</v>
      </c>
      <c r="B94" s="101">
        <v>4</v>
      </c>
      <c r="C94" s="25"/>
    </row>
    <row r="95" spans="1:3" s="4" customFormat="1" ht="20.25" customHeight="1">
      <c r="A95" s="100" t="s">
        <v>81</v>
      </c>
      <c r="B95" s="101">
        <v>1</v>
      </c>
      <c r="C95" s="9">
        <f>B95</f>
        <v>1</v>
      </c>
    </row>
    <row r="96" spans="1:3" s="4" customFormat="1" ht="20.25" customHeight="1">
      <c r="A96" s="102" t="s">
        <v>82</v>
      </c>
      <c r="B96" s="103">
        <v>384</v>
      </c>
      <c r="C96" s="26"/>
    </row>
    <row r="97" spans="1:3" s="4" customFormat="1" ht="20.25" customHeight="1">
      <c r="A97" s="102" t="s">
        <v>83</v>
      </c>
      <c r="B97" s="104">
        <v>6016</v>
      </c>
      <c r="C97" s="27"/>
    </row>
    <row r="98" spans="1:3" s="4" customFormat="1" ht="20.25" customHeight="1">
      <c r="A98" s="102" t="s">
        <v>84</v>
      </c>
      <c r="B98" s="104">
        <f>B97*B96</f>
        <v>2310144</v>
      </c>
      <c r="C98" s="11">
        <f>C97*C96</f>
        <v>0</v>
      </c>
    </row>
    <row r="99" spans="1:3" s="4" customFormat="1" ht="20.25" customHeight="1">
      <c r="A99" s="102" t="s">
        <v>85</v>
      </c>
      <c r="B99" s="105">
        <v>5</v>
      </c>
      <c r="C99" s="28"/>
    </row>
    <row r="100" spans="1:3" s="4" customFormat="1" ht="20.25" customHeight="1">
      <c r="A100" s="102" t="s">
        <v>86</v>
      </c>
      <c r="B100" s="105">
        <v>79</v>
      </c>
      <c r="C100" s="28"/>
    </row>
    <row r="101" spans="1:3" s="4" customFormat="1" ht="20.25" customHeight="1">
      <c r="A101" s="102" t="s">
        <v>87</v>
      </c>
      <c r="B101" s="103">
        <f>B99*B100</f>
        <v>395</v>
      </c>
      <c r="C101" s="10">
        <f>C99*C100</f>
        <v>0</v>
      </c>
    </row>
    <row r="102" spans="1:3" s="4" customFormat="1" ht="20.25" customHeight="1">
      <c r="A102" s="102" t="s">
        <v>88</v>
      </c>
      <c r="B102" s="104">
        <f>B98/B101</f>
        <v>5848.4658227848104</v>
      </c>
      <c r="C102" s="11" t="e">
        <f>C98/C101</f>
        <v>#DIV/0!</v>
      </c>
    </row>
    <row r="103" spans="1:3" s="4" customFormat="1" ht="3" customHeight="1">
      <c r="A103" s="106"/>
      <c r="B103" s="107"/>
      <c r="C103" s="37"/>
    </row>
    <row r="104" spans="1:3" s="4" customFormat="1" ht="20.25" customHeight="1">
      <c r="A104" s="165" t="s">
        <v>89</v>
      </c>
      <c r="B104" s="166"/>
      <c r="C104" s="29">
        <v>0</v>
      </c>
    </row>
    <row r="105" spans="1:3" s="4" customFormat="1" ht="20.25" customHeight="1">
      <c r="A105" s="157" t="s">
        <v>90</v>
      </c>
      <c r="B105" s="158"/>
      <c r="C105" s="29">
        <v>0</v>
      </c>
    </row>
    <row r="106" spans="1:3" s="4" customFormat="1" ht="20.25" customHeight="1">
      <c r="A106" s="157" t="s">
        <v>91</v>
      </c>
      <c r="B106" s="158"/>
      <c r="C106" s="29">
        <v>0</v>
      </c>
    </row>
    <row r="107" spans="1:3" s="4" customFormat="1" ht="2.25" customHeight="1">
      <c r="A107" s="167"/>
      <c r="B107" s="167"/>
      <c r="C107" s="37"/>
    </row>
    <row r="108" spans="1:3" s="4" customFormat="1" ht="20.25" customHeight="1">
      <c r="A108" s="157" t="s">
        <v>92</v>
      </c>
      <c r="B108" s="158"/>
      <c r="C108" s="12">
        <f>SUM(C104:C106)</f>
        <v>0</v>
      </c>
    </row>
    <row r="109" spans="1:3" s="4" customFormat="1" ht="20.25" customHeight="1">
      <c r="A109" s="113" t="s">
        <v>93</v>
      </c>
      <c r="B109" s="114"/>
      <c r="C109" s="13" t="e">
        <f>C104/C101/$B95</f>
        <v>#DIV/0!</v>
      </c>
    </row>
    <row r="110" spans="1:3" s="4" customFormat="1" ht="20.25" customHeight="1">
      <c r="A110" s="113" t="s">
        <v>94</v>
      </c>
      <c r="B110" s="114"/>
      <c r="C110" s="14" t="e">
        <f>C104/C98/$B95</f>
        <v>#DIV/0!</v>
      </c>
    </row>
    <row r="111" spans="1:3" s="4" customFormat="1" ht="20.25" customHeight="1">
      <c r="A111" s="20" t="s">
        <v>95</v>
      </c>
      <c r="B111" s="20"/>
      <c r="C111" s="21"/>
    </row>
    <row r="112" spans="1:3" s="4" customFormat="1" ht="20.25" customHeight="1">
      <c r="A112" s="157" t="s">
        <v>96</v>
      </c>
      <c r="B112" s="158"/>
      <c r="C112" s="30"/>
    </row>
    <row r="113" spans="1:3" s="4" customFormat="1" ht="20.25" customHeight="1">
      <c r="A113" s="100" t="s">
        <v>97</v>
      </c>
      <c r="B113" s="115">
        <v>1200</v>
      </c>
      <c r="C113" s="30"/>
    </row>
    <row r="114" spans="1:3" s="4" customFormat="1" ht="20.25" customHeight="1">
      <c r="A114" s="100" t="s">
        <v>98</v>
      </c>
      <c r="B114" s="115">
        <v>140</v>
      </c>
      <c r="C114" s="30"/>
    </row>
    <row r="115" spans="1:3" s="4" customFormat="1" ht="20.25" customHeight="1">
      <c r="A115" s="100" t="s">
        <v>99</v>
      </c>
      <c r="B115" s="115">
        <v>140</v>
      </c>
      <c r="C115" s="30"/>
    </row>
    <row r="116" spans="1:3" s="4" customFormat="1" ht="20.25" customHeight="1">
      <c r="A116" s="20" t="s">
        <v>12</v>
      </c>
      <c r="B116" s="20"/>
      <c r="C116" s="21"/>
    </row>
    <row r="117" spans="1:3" s="4" customFormat="1" ht="20.25" customHeight="1">
      <c r="A117" s="168" t="s">
        <v>100</v>
      </c>
      <c r="B117" s="169"/>
      <c r="C117" s="32">
        <f>SUM(C118:C121)</f>
        <v>0</v>
      </c>
    </row>
    <row r="118" spans="1:3" s="4" customFormat="1" ht="20.25" customHeight="1">
      <c r="A118" s="163" t="s">
        <v>101</v>
      </c>
      <c r="B118" s="164"/>
      <c r="C118" s="24">
        <v>0</v>
      </c>
    </row>
    <row r="119" spans="1:3" s="4" customFormat="1" ht="20.25" customHeight="1">
      <c r="A119" s="163" t="s">
        <v>102</v>
      </c>
      <c r="B119" s="164"/>
      <c r="C119" s="24">
        <v>0</v>
      </c>
    </row>
    <row r="120" spans="1:3" s="4" customFormat="1" ht="20.25" customHeight="1">
      <c r="A120" s="163" t="s">
        <v>103</v>
      </c>
      <c r="B120" s="164"/>
      <c r="C120" s="24">
        <v>0</v>
      </c>
    </row>
    <row r="121" spans="1:3" s="4" customFormat="1" ht="20.25" customHeight="1">
      <c r="A121" s="163" t="s">
        <v>104</v>
      </c>
      <c r="B121" s="164"/>
      <c r="C121" s="24">
        <v>0</v>
      </c>
    </row>
    <row r="122" spans="1:3" ht="1.5" customHeight="1">
      <c r="A122" s="38"/>
      <c r="B122" s="38"/>
      <c r="C122" s="38">
        <v>1</v>
      </c>
    </row>
    <row r="123" spans="1:3" ht="20.25" customHeight="1">
      <c r="A123" s="8" t="s">
        <v>13</v>
      </c>
      <c r="B123" s="5" t="s">
        <v>79</v>
      </c>
      <c r="C123" s="5" t="str">
        <f>C$6</f>
        <v>VENDOR NAME</v>
      </c>
    </row>
    <row r="124" spans="1:3" ht="20.25" customHeight="1">
      <c r="A124" s="100" t="s">
        <v>80</v>
      </c>
      <c r="B124" s="101">
        <v>4</v>
      </c>
      <c r="C124" s="25"/>
    </row>
    <row r="125" spans="1:3" ht="20.25" customHeight="1">
      <c r="A125" s="100" t="s">
        <v>81</v>
      </c>
      <c r="B125" s="101">
        <v>2</v>
      </c>
      <c r="C125" s="9">
        <f>B125</f>
        <v>2</v>
      </c>
    </row>
    <row r="126" spans="1:3" ht="20.25" customHeight="1">
      <c r="A126" s="102" t="s">
        <v>82</v>
      </c>
      <c r="B126" s="103">
        <v>832</v>
      </c>
      <c r="C126" s="26"/>
    </row>
    <row r="127" spans="1:3" ht="20.25" customHeight="1">
      <c r="A127" s="102" t="s">
        <v>83</v>
      </c>
      <c r="B127" s="104">
        <v>1472</v>
      </c>
      <c r="C127" s="27"/>
    </row>
    <row r="128" spans="1:3" ht="20.25" customHeight="1">
      <c r="A128" s="102" t="s">
        <v>84</v>
      </c>
      <c r="B128" s="104">
        <f>B127*B126</f>
        <v>1224704</v>
      </c>
      <c r="C128" s="11">
        <f>C127*C126</f>
        <v>0</v>
      </c>
    </row>
    <row r="129" spans="1:3" ht="20.25" customHeight="1">
      <c r="A129" s="102" t="s">
        <v>85</v>
      </c>
      <c r="B129" s="105">
        <v>10.9</v>
      </c>
      <c r="C129" s="28"/>
    </row>
    <row r="130" spans="1:3" ht="20.25" customHeight="1">
      <c r="A130" s="102" t="s">
        <v>86</v>
      </c>
      <c r="B130" s="105">
        <v>19.3</v>
      </c>
      <c r="C130" s="28"/>
    </row>
    <row r="131" spans="1:3" ht="20.25" customHeight="1">
      <c r="A131" s="102" t="s">
        <v>87</v>
      </c>
      <c r="B131" s="103">
        <f>B129*B130</f>
        <v>210.37</v>
      </c>
      <c r="C131" s="10">
        <f>C129*C130</f>
        <v>0</v>
      </c>
    </row>
    <row r="132" spans="1:3" ht="20.25" customHeight="1">
      <c r="A132" s="102" t="s">
        <v>88</v>
      </c>
      <c r="B132" s="104">
        <f>B128/B131</f>
        <v>5821.6665874411747</v>
      </c>
      <c r="C132" s="11" t="e">
        <f>C128/C131</f>
        <v>#DIV/0!</v>
      </c>
    </row>
    <row r="133" spans="1:3" ht="3" customHeight="1">
      <c r="A133" s="106"/>
      <c r="B133" s="107"/>
      <c r="C133" s="37"/>
    </row>
    <row r="134" spans="1:3" ht="20.25" customHeight="1">
      <c r="A134" s="165" t="s">
        <v>89</v>
      </c>
      <c r="B134" s="166"/>
      <c r="C134" s="29">
        <v>0</v>
      </c>
    </row>
    <row r="135" spans="1:3" ht="20.25" customHeight="1">
      <c r="A135" s="157" t="s">
        <v>90</v>
      </c>
      <c r="B135" s="158"/>
      <c r="C135" s="29">
        <v>0</v>
      </c>
    </row>
    <row r="136" spans="1:3" ht="20.25" customHeight="1">
      <c r="A136" s="157" t="s">
        <v>91</v>
      </c>
      <c r="B136" s="158"/>
      <c r="C136" s="29">
        <v>0</v>
      </c>
    </row>
    <row r="137" spans="1:3" ht="3" customHeight="1">
      <c r="A137" s="170"/>
      <c r="B137" s="170"/>
      <c r="C137" s="37"/>
    </row>
    <row r="138" spans="1:3" ht="20.25" customHeight="1">
      <c r="A138" s="157" t="s">
        <v>92</v>
      </c>
      <c r="B138" s="158"/>
      <c r="C138" s="12">
        <f>SUM(C134:C136)</f>
        <v>0</v>
      </c>
    </row>
    <row r="139" spans="1:3" ht="20.25" customHeight="1">
      <c r="A139" s="113" t="s">
        <v>93</v>
      </c>
      <c r="B139" s="114"/>
      <c r="C139" s="13" t="e">
        <f>C134/C131/$B125</f>
        <v>#DIV/0!</v>
      </c>
    </row>
    <row r="140" spans="1:3" ht="20.25" customHeight="1">
      <c r="A140" s="113" t="s">
        <v>94</v>
      </c>
      <c r="B140" s="114"/>
      <c r="C140" s="14" t="e">
        <f>C134/C128/$B125</f>
        <v>#DIV/0!</v>
      </c>
    </row>
    <row r="141" spans="1:3">
      <c r="A141" s="20" t="s">
        <v>95</v>
      </c>
      <c r="B141" s="20"/>
      <c r="C141" s="21"/>
    </row>
    <row r="142" spans="1:3" ht="20.25" customHeight="1">
      <c r="A142" s="157" t="s">
        <v>96</v>
      </c>
      <c r="B142" s="158"/>
      <c r="C142" s="30"/>
    </row>
    <row r="143" spans="1:3" ht="20.25" customHeight="1">
      <c r="A143" s="100" t="s">
        <v>97</v>
      </c>
      <c r="B143" s="115">
        <v>1200</v>
      </c>
      <c r="C143" s="30"/>
    </row>
    <row r="144" spans="1:3" ht="20.25" customHeight="1">
      <c r="A144" s="100" t="s">
        <v>98</v>
      </c>
      <c r="B144" s="115">
        <v>140</v>
      </c>
      <c r="C144" s="30"/>
    </row>
    <row r="145" spans="1:3" ht="20.25" customHeight="1">
      <c r="A145" s="100" t="s">
        <v>99</v>
      </c>
      <c r="B145" s="115">
        <v>140</v>
      </c>
      <c r="C145" s="30"/>
    </row>
    <row r="146" spans="1:3">
      <c r="A146" s="20" t="s">
        <v>14</v>
      </c>
      <c r="B146" s="20"/>
      <c r="C146" s="21"/>
    </row>
    <row r="147" spans="1:3" ht="20.25" customHeight="1">
      <c r="A147" s="168" t="s">
        <v>100</v>
      </c>
      <c r="B147" s="169"/>
      <c r="C147" s="32">
        <f>SUM(C148:C151)</f>
        <v>0</v>
      </c>
    </row>
    <row r="148" spans="1:3" ht="20.25" customHeight="1">
      <c r="A148" s="163" t="s">
        <v>101</v>
      </c>
      <c r="B148" s="164"/>
      <c r="C148" s="24">
        <v>0</v>
      </c>
    </row>
    <row r="149" spans="1:3" ht="20.25" customHeight="1">
      <c r="A149" s="163" t="s">
        <v>102</v>
      </c>
      <c r="B149" s="164"/>
      <c r="C149" s="24">
        <v>0</v>
      </c>
    </row>
    <row r="150" spans="1:3" ht="20.25" customHeight="1">
      <c r="A150" s="163" t="s">
        <v>103</v>
      </c>
      <c r="B150" s="164"/>
      <c r="C150" s="24">
        <v>0</v>
      </c>
    </row>
    <row r="151" spans="1:3" ht="20.25" customHeight="1">
      <c r="A151" s="163" t="s">
        <v>104</v>
      </c>
      <c r="B151" s="164"/>
      <c r="C151" s="24">
        <v>0</v>
      </c>
    </row>
    <row r="152" spans="1:3" ht="20.25" customHeight="1">
      <c r="A152" s="8" t="s">
        <v>15</v>
      </c>
      <c r="B152" s="5" t="s">
        <v>79</v>
      </c>
      <c r="C152" s="5" t="str">
        <f>C$6</f>
        <v>VENDOR NAME</v>
      </c>
    </row>
    <row r="153" spans="1:3" ht="20.25" customHeight="1">
      <c r="A153" s="100" t="s">
        <v>80</v>
      </c>
      <c r="B153" s="101">
        <v>4</v>
      </c>
      <c r="C153" s="25"/>
    </row>
    <row r="154" spans="1:3" ht="20.25" customHeight="1">
      <c r="A154" s="100" t="s">
        <v>81</v>
      </c>
      <c r="B154" s="101">
        <v>3</v>
      </c>
      <c r="C154" s="9">
        <f>B154</f>
        <v>3</v>
      </c>
    </row>
    <row r="155" spans="1:3" ht="20.25" customHeight="1">
      <c r="A155" s="102" t="s">
        <v>82</v>
      </c>
      <c r="B155" s="103">
        <v>2144</v>
      </c>
      <c r="C155" s="26">
        <v>2144</v>
      </c>
    </row>
    <row r="156" spans="1:3" ht="20.25" customHeight="1">
      <c r="A156" s="102" t="s">
        <v>83</v>
      </c>
      <c r="B156" s="104">
        <v>640</v>
      </c>
      <c r="C156" s="27">
        <v>640</v>
      </c>
    </row>
    <row r="157" spans="1:3" ht="20.25" customHeight="1">
      <c r="A157" s="102" t="s">
        <v>84</v>
      </c>
      <c r="B157" s="104">
        <f>B156*B155</f>
        <v>1372160</v>
      </c>
      <c r="C157" s="11">
        <f>C156*C155</f>
        <v>1372160</v>
      </c>
    </row>
    <row r="158" spans="1:3" ht="20.25" customHeight="1">
      <c r="A158" s="102" t="s">
        <v>85</v>
      </c>
      <c r="B158" s="105">
        <v>28.3</v>
      </c>
      <c r="C158" s="28">
        <v>28</v>
      </c>
    </row>
    <row r="159" spans="1:3" ht="20.25" customHeight="1">
      <c r="A159" s="102" t="s">
        <v>86</v>
      </c>
      <c r="B159" s="105">
        <v>8.6</v>
      </c>
      <c r="C159" s="28">
        <v>9</v>
      </c>
    </row>
    <row r="160" spans="1:3" ht="20.25" customHeight="1">
      <c r="A160" s="102" t="s">
        <v>87</v>
      </c>
      <c r="B160" s="103">
        <f>B158*B159</f>
        <v>243.38</v>
      </c>
      <c r="C160" s="10">
        <f>C158*C159</f>
        <v>252</v>
      </c>
    </row>
    <row r="161" spans="1:3" ht="20.25" customHeight="1">
      <c r="A161" s="102" t="s">
        <v>88</v>
      </c>
      <c r="B161" s="104">
        <f>B157/B160</f>
        <v>5637.9324513107076</v>
      </c>
      <c r="C161" s="11">
        <f>C157/C160</f>
        <v>5445.0793650793648</v>
      </c>
    </row>
    <row r="162" spans="1:3" ht="3" customHeight="1">
      <c r="A162" s="106"/>
      <c r="B162" s="107"/>
      <c r="C162" s="37"/>
    </row>
    <row r="163" spans="1:3" ht="20.25" customHeight="1">
      <c r="A163" s="165" t="s">
        <v>89</v>
      </c>
      <c r="B163" s="166"/>
      <c r="C163" s="29">
        <v>0</v>
      </c>
    </row>
    <row r="164" spans="1:3" ht="20.25" customHeight="1">
      <c r="A164" s="157" t="s">
        <v>90</v>
      </c>
      <c r="B164" s="158"/>
      <c r="C164" s="29">
        <v>0</v>
      </c>
    </row>
    <row r="165" spans="1:3" ht="20.25" customHeight="1">
      <c r="A165" s="157" t="s">
        <v>91</v>
      </c>
      <c r="B165" s="158"/>
      <c r="C165" s="29">
        <v>0</v>
      </c>
    </row>
    <row r="166" spans="1:3" ht="3" customHeight="1">
      <c r="A166" s="167"/>
      <c r="B166" s="167"/>
      <c r="C166" s="37"/>
    </row>
    <row r="167" spans="1:3" ht="20.25" customHeight="1">
      <c r="A167" s="157" t="s">
        <v>92</v>
      </c>
      <c r="B167" s="158"/>
      <c r="C167" s="12">
        <f>SUM(C163:C165)</f>
        <v>0</v>
      </c>
    </row>
    <row r="168" spans="1:3" ht="20.25" customHeight="1">
      <c r="A168" s="113" t="s">
        <v>93</v>
      </c>
      <c r="B168" s="114"/>
      <c r="C168" s="13">
        <f>C163/C160/$B154</f>
        <v>0</v>
      </c>
    </row>
    <row r="169" spans="1:3" ht="20.25" customHeight="1">
      <c r="A169" s="113" t="s">
        <v>94</v>
      </c>
      <c r="B169" s="114"/>
      <c r="C169" s="14">
        <f>C163/C157/$B154</f>
        <v>0</v>
      </c>
    </row>
    <row r="170" spans="1:3">
      <c r="A170" s="20" t="s">
        <v>95</v>
      </c>
      <c r="B170" s="20"/>
      <c r="C170" s="21"/>
    </row>
    <row r="171" spans="1:3" ht="20.25" customHeight="1">
      <c r="A171" s="157" t="s">
        <v>96</v>
      </c>
      <c r="B171" s="158"/>
      <c r="C171" s="30"/>
    </row>
    <row r="172" spans="1:3" ht="20.25" customHeight="1">
      <c r="A172" s="100" t="s">
        <v>97</v>
      </c>
      <c r="B172" s="115">
        <v>1200</v>
      </c>
      <c r="C172" s="30"/>
    </row>
    <row r="173" spans="1:3" ht="20.25" customHeight="1">
      <c r="A173" s="100" t="s">
        <v>98</v>
      </c>
      <c r="B173" s="115">
        <v>140</v>
      </c>
      <c r="C173" s="30"/>
    </row>
    <row r="174" spans="1:3" ht="20.25" customHeight="1">
      <c r="A174" s="100" t="s">
        <v>99</v>
      </c>
      <c r="B174" s="115">
        <v>140</v>
      </c>
      <c r="C174" s="30"/>
    </row>
    <row r="175" spans="1:3">
      <c r="A175" s="20" t="s">
        <v>16</v>
      </c>
      <c r="B175" s="20"/>
      <c r="C175" s="21"/>
    </row>
    <row r="176" spans="1:3" ht="20.25" customHeight="1">
      <c r="A176" s="168" t="s">
        <v>100</v>
      </c>
      <c r="B176" s="169"/>
      <c r="C176" s="32">
        <f>SUM(C177:C180)</f>
        <v>0</v>
      </c>
    </row>
    <row r="177" spans="1:3" ht="20.25" customHeight="1">
      <c r="A177" s="163" t="s">
        <v>101</v>
      </c>
      <c r="B177" s="164"/>
      <c r="C177" s="24">
        <v>0</v>
      </c>
    </row>
    <row r="178" spans="1:3" ht="20.25" customHeight="1">
      <c r="A178" s="163" t="s">
        <v>102</v>
      </c>
      <c r="B178" s="164"/>
      <c r="C178" s="24">
        <v>0</v>
      </c>
    </row>
    <row r="179" spans="1:3" ht="20.25" customHeight="1">
      <c r="A179" s="163" t="s">
        <v>103</v>
      </c>
      <c r="B179" s="164"/>
      <c r="C179" s="24">
        <v>0</v>
      </c>
    </row>
    <row r="180" spans="1:3" ht="20.25" customHeight="1">
      <c r="A180" s="163" t="s">
        <v>104</v>
      </c>
      <c r="B180" s="164"/>
      <c r="C180" s="24">
        <v>0</v>
      </c>
    </row>
    <row r="181" spans="1:3" ht="20.25" customHeight="1">
      <c r="A181" s="8" t="s">
        <v>17</v>
      </c>
      <c r="B181" s="5" t="s">
        <v>79</v>
      </c>
      <c r="C181" s="5" t="str">
        <f>C$6</f>
        <v>VENDOR NAME</v>
      </c>
    </row>
    <row r="182" spans="1:3" ht="20.25" customHeight="1">
      <c r="A182" s="100" t="s">
        <v>80</v>
      </c>
      <c r="B182" s="101">
        <v>1.8</v>
      </c>
      <c r="C182" s="25"/>
    </row>
    <row r="183" spans="1:3" ht="20.25" customHeight="1">
      <c r="A183" s="100" t="s">
        <v>81</v>
      </c>
      <c r="B183" s="101">
        <v>1</v>
      </c>
      <c r="C183" s="9">
        <f>B183</f>
        <v>1</v>
      </c>
    </row>
    <row r="184" spans="1:3" ht="20.25" customHeight="1">
      <c r="A184" s="102" t="s">
        <v>82</v>
      </c>
      <c r="B184" s="103">
        <v>880</v>
      </c>
      <c r="C184" s="26"/>
    </row>
    <row r="185" spans="1:3" ht="20.25" customHeight="1">
      <c r="A185" s="102" t="s">
        <v>83</v>
      </c>
      <c r="B185" s="104">
        <v>1408</v>
      </c>
      <c r="C185" s="27"/>
    </row>
    <row r="186" spans="1:3" ht="20.25" customHeight="1">
      <c r="A186" s="102" t="s">
        <v>84</v>
      </c>
      <c r="B186" s="104">
        <f>B185*B184</f>
        <v>1239040</v>
      </c>
      <c r="C186" s="11">
        <f>C185*C184</f>
        <v>0</v>
      </c>
    </row>
    <row r="187" spans="1:3" ht="20.25" customHeight="1">
      <c r="A187" s="102" t="s">
        <v>85</v>
      </c>
      <c r="B187" s="105">
        <v>6.5</v>
      </c>
      <c r="C187" s="28"/>
    </row>
    <row r="188" spans="1:3" ht="20.25" customHeight="1">
      <c r="A188" s="102" t="s">
        <v>86</v>
      </c>
      <c r="B188" s="105">
        <v>11.5</v>
      </c>
      <c r="C188" s="28"/>
    </row>
    <row r="189" spans="1:3" ht="20.25" customHeight="1">
      <c r="A189" s="102" t="s">
        <v>87</v>
      </c>
      <c r="B189" s="103">
        <f>B187*B188</f>
        <v>74.75</v>
      </c>
      <c r="C189" s="10">
        <f>C187*C188</f>
        <v>0</v>
      </c>
    </row>
    <row r="190" spans="1:3" ht="20.25" customHeight="1">
      <c r="A190" s="102" t="s">
        <v>88</v>
      </c>
      <c r="B190" s="104">
        <f>B186/B189</f>
        <v>16575.785953177259</v>
      </c>
      <c r="C190" s="11" t="e">
        <f>C186/C189</f>
        <v>#DIV/0!</v>
      </c>
    </row>
    <row r="191" spans="1:3" ht="3" customHeight="1">
      <c r="A191" s="106"/>
      <c r="B191" s="107"/>
      <c r="C191" s="37"/>
    </row>
    <row r="192" spans="1:3" ht="20.25" customHeight="1">
      <c r="A192" s="108" t="s">
        <v>89</v>
      </c>
      <c r="B192" s="109"/>
      <c r="C192" s="29">
        <v>0</v>
      </c>
    </row>
    <row r="193" spans="1:3" ht="20.25" customHeight="1">
      <c r="A193" s="110" t="s">
        <v>90</v>
      </c>
      <c r="B193" s="111"/>
      <c r="C193" s="29">
        <v>0</v>
      </c>
    </row>
    <row r="194" spans="1:3" ht="20.25" customHeight="1">
      <c r="A194" s="110" t="s">
        <v>91</v>
      </c>
      <c r="B194" s="111"/>
      <c r="C194" s="29">
        <v>0</v>
      </c>
    </row>
    <row r="195" spans="1:3" ht="3" customHeight="1">
      <c r="A195" s="112"/>
      <c r="B195" s="112"/>
      <c r="C195" s="37"/>
    </row>
    <row r="196" spans="1:3" ht="20.25" customHeight="1">
      <c r="A196" s="110" t="s">
        <v>92</v>
      </c>
      <c r="B196" s="111"/>
      <c r="C196" s="12">
        <f>SUM(C192:C194)</f>
        <v>0</v>
      </c>
    </row>
    <row r="197" spans="1:3" ht="20.25" customHeight="1">
      <c r="A197" s="113" t="s">
        <v>93</v>
      </c>
      <c r="B197" s="114"/>
      <c r="C197" s="13" t="e">
        <f>C192/C189/$B183</f>
        <v>#DIV/0!</v>
      </c>
    </row>
    <row r="198" spans="1:3" ht="20.25" customHeight="1">
      <c r="A198" s="113" t="s">
        <v>94</v>
      </c>
      <c r="B198" s="114"/>
      <c r="C198" s="14" t="e">
        <f>C192/C186/$B183</f>
        <v>#DIV/0!</v>
      </c>
    </row>
    <row r="199" spans="1:3" ht="20.25" customHeight="1">
      <c r="A199" s="20" t="s">
        <v>95</v>
      </c>
      <c r="B199" s="20"/>
      <c r="C199" s="21"/>
    </row>
    <row r="200" spans="1:3" ht="20.25" customHeight="1">
      <c r="A200" s="110" t="s">
        <v>96</v>
      </c>
      <c r="B200" s="111"/>
      <c r="C200" s="30"/>
    </row>
    <row r="201" spans="1:3" ht="20.25" customHeight="1">
      <c r="A201" s="100" t="s">
        <v>97</v>
      </c>
      <c r="B201" s="115">
        <v>1200</v>
      </c>
      <c r="C201" s="30"/>
    </row>
    <row r="202" spans="1:3" ht="20.25" customHeight="1">
      <c r="A202" s="100" t="s">
        <v>98</v>
      </c>
      <c r="B202" s="115">
        <v>140</v>
      </c>
      <c r="C202" s="30"/>
    </row>
    <row r="203" spans="1:3" ht="20.25" customHeight="1">
      <c r="A203" s="100" t="s">
        <v>99</v>
      </c>
      <c r="B203" s="115">
        <v>140</v>
      </c>
      <c r="C203" s="30"/>
    </row>
    <row r="204" spans="1:3" ht="20.25" customHeight="1">
      <c r="A204" s="20" t="s">
        <v>18</v>
      </c>
      <c r="B204" s="20"/>
      <c r="C204" s="21"/>
    </row>
    <row r="205" spans="1:3" ht="20.25" customHeight="1">
      <c r="A205" s="96" t="s">
        <v>100</v>
      </c>
      <c r="B205" s="34"/>
      <c r="C205" s="32">
        <f>SUM(C206:C209)</f>
        <v>0</v>
      </c>
    </row>
    <row r="206" spans="1:3" ht="20.25" customHeight="1">
      <c r="A206" s="98" t="s">
        <v>105</v>
      </c>
      <c r="B206" s="42"/>
      <c r="C206" s="24">
        <v>0</v>
      </c>
    </row>
    <row r="207" spans="1:3" ht="20.25" customHeight="1">
      <c r="A207" s="98" t="s">
        <v>102</v>
      </c>
      <c r="B207" s="42"/>
      <c r="C207" s="24">
        <v>0</v>
      </c>
    </row>
    <row r="208" spans="1:3" ht="20.25" customHeight="1">
      <c r="A208" s="98" t="s">
        <v>103</v>
      </c>
      <c r="B208" s="42"/>
      <c r="C208" s="24">
        <v>0</v>
      </c>
    </row>
    <row r="209" spans="1:3" ht="20.25" customHeight="1">
      <c r="A209" s="98" t="s">
        <v>104</v>
      </c>
      <c r="B209" s="42"/>
      <c r="C209" s="24">
        <v>0</v>
      </c>
    </row>
    <row r="210" spans="1:3" ht="20.25" customHeight="1">
      <c r="A210" s="8" t="s">
        <v>19</v>
      </c>
      <c r="B210" s="5" t="s">
        <v>79</v>
      </c>
      <c r="C210" s="5" t="str">
        <f>C$6</f>
        <v>VENDOR NAME</v>
      </c>
    </row>
    <row r="211" spans="1:3" ht="20.25" customHeight="1">
      <c r="A211" s="100" t="s">
        <v>80</v>
      </c>
      <c r="B211" s="101">
        <v>2.5</v>
      </c>
      <c r="C211" s="25"/>
    </row>
    <row r="212" spans="1:3" ht="20.25" customHeight="1">
      <c r="A212" s="100" t="s">
        <v>81</v>
      </c>
      <c r="B212" s="101">
        <v>1</v>
      </c>
      <c r="C212" s="9">
        <f>B212</f>
        <v>1</v>
      </c>
    </row>
    <row r="213" spans="1:3" ht="20.25" customHeight="1">
      <c r="A213" s="102" t="s">
        <v>82</v>
      </c>
      <c r="B213" s="103">
        <v>512</v>
      </c>
      <c r="C213" s="26"/>
    </row>
    <row r="214" spans="1:3" ht="20.25" customHeight="1">
      <c r="A214" s="102" t="s">
        <v>83</v>
      </c>
      <c r="B214" s="104">
        <v>3744</v>
      </c>
      <c r="C214" s="27"/>
    </row>
    <row r="215" spans="1:3" ht="20.25" customHeight="1">
      <c r="A215" s="102" t="s">
        <v>84</v>
      </c>
      <c r="B215" s="104">
        <f>B214*B213</f>
        <v>1916928</v>
      </c>
      <c r="C215" s="11">
        <f>C214*C213</f>
        <v>0</v>
      </c>
    </row>
    <row r="216" spans="1:3" ht="20.25" customHeight="1">
      <c r="A216" s="102" t="s">
        <v>85</v>
      </c>
      <c r="B216" s="105">
        <v>4.2</v>
      </c>
      <c r="C216" s="28"/>
    </row>
    <row r="217" spans="1:3" ht="20.25" customHeight="1">
      <c r="A217" s="102" t="s">
        <v>86</v>
      </c>
      <c r="B217" s="105">
        <v>30.7</v>
      </c>
      <c r="C217" s="28"/>
    </row>
    <row r="218" spans="1:3" ht="20.25" customHeight="1">
      <c r="A218" s="102" t="s">
        <v>87</v>
      </c>
      <c r="B218" s="103">
        <f>B216*B217</f>
        <v>128.94</v>
      </c>
      <c r="C218" s="10">
        <f>C216*C217</f>
        <v>0</v>
      </c>
    </row>
    <row r="219" spans="1:3" ht="20.25" customHeight="1">
      <c r="A219" s="102" t="s">
        <v>88</v>
      </c>
      <c r="B219" s="104">
        <f>B215/B218</f>
        <v>14866.821777570964</v>
      </c>
      <c r="C219" s="11" t="e">
        <f>C215/C218</f>
        <v>#DIV/0!</v>
      </c>
    </row>
    <row r="220" spans="1:3" ht="3" customHeight="1">
      <c r="A220" s="106"/>
      <c r="B220" s="107"/>
      <c r="C220" s="37"/>
    </row>
    <row r="221" spans="1:3" ht="20.25" customHeight="1">
      <c r="A221" s="108" t="s">
        <v>89</v>
      </c>
      <c r="B221" s="109"/>
      <c r="C221" s="29">
        <v>0</v>
      </c>
    </row>
    <row r="222" spans="1:3" ht="20.25" customHeight="1">
      <c r="A222" s="110" t="s">
        <v>90</v>
      </c>
      <c r="B222" s="111"/>
      <c r="C222" s="29">
        <v>0</v>
      </c>
    </row>
    <row r="223" spans="1:3" ht="20.25" customHeight="1">
      <c r="A223" s="110" t="s">
        <v>91</v>
      </c>
      <c r="B223" s="111"/>
      <c r="C223" s="29">
        <v>0</v>
      </c>
    </row>
    <row r="224" spans="1:3" ht="3" customHeight="1">
      <c r="A224" s="112"/>
      <c r="B224" s="112"/>
      <c r="C224" s="37"/>
    </row>
    <row r="225" spans="1:3" ht="20.25" customHeight="1">
      <c r="A225" s="110" t="s">
        <v>92</v>
      </c>
      <c r="B225" s="111"/>
      <c r="C225" s="12">
        <f>SUM(C221:C223)</f>
        <v>0</v>
      </c>
    </row>
    <row r="226" spans="1:3" ht="20.25" customHeight="1">
      <c r="A226" s="113" t="s">
        <v>93</v>
      </c>
      <c r="B226" s="114"/>
      <c r="C226" s="13" t="e">
        <f>C221/C218/$B212</f>
        <v>#DIV/0!</v>
      </c>
    </row>
    <row r="227" spans="1:3" ht="20.25" customHeight="1">
      <c r="A227" s="113" t="s">
        <v>94</v>
      </c>
      <c r="B227" s="114"/>
      <c r="C227" s="14" t="e">
        <f>C221/C215/$B212</f>
        <v>#DIV/0!</v>
      </c>
    </row>
    <row r="228" spans="1:3" ht="20.25" customHeight="1">
      <c r="A228" s="20" t="s">
        <v>95</v>
      </c>
      <c r="B228" s="20"/>
      <c r="C228" s="21"/>
    </row>
    <row r="229" spans="1:3" ht="20.25" customHeight="1">
      <c r="A229" s="110" t="s">
        <v>96</v>
      </c>
      <c r="B229" s="111"/>
      <c r="C229" s="30"/>
    </row>
    <row r="230" spans="1:3" ht="20.25" customHeight="1">
      <c r="A230" s="100" t="s">
        <v>97</v>
      </c>
      <c r="B230" s="115">
        <v>1200</v>
      </c>
      <c r="C230" s="30"/>
    </row>
    <row r="231" spans="1:3" ht="20.25" customHeight="1">
      <c r="A231" s="100" t="s">
        <v>98</v>
      </c>
      <c r="B231" s="115">
        <v>140</v>
      </c>
      <c r="C231" s="30"/>
    </row>
    <row r="232" spans="1:3" ht="20.25" customHeight="1">
      <c r="A232" s="100" t="s">
        <v>99</v>
      </c>
      <c r="B232" s="115">
        <v>140</v>
      </c>
      <c r="C232" s="30"/>
    </row>
    <row r="233" spans="1:3" ht="20.25" customHeight="1">
      <c r="A233" s="20" t="s">
        <v>20</v>
      </c>
      <c r="B233" s="20"/>
      <c r="C233" s="21"/>
    </row>
    <row r="234" spans="1:3" ht="20.25" customHeight="1">
      <c r="A234" s="96" t="s">
        <v>100</v>
      </c>
      <c r="B234" s="34"/>
      <c r="C234" s="32">
        <f>SUM(C235:C238)</f>
        <v>0</v>
      </c>
    </row>
    <row r="235" spans="1:3" ht="20.25" customHeight="1">
      <c r="A235" s="98" t="s">
        <v>101</v>
      </c>
      <c r="B235" s="42"/>
      <c r="C235" s="24">
        <v>0</v>
      </c>
    </row>
    <row r="236" spans="1:3" ht="20.25" customHeight="1">
      <c r="A236" s="98" t="s">
        <v>102</v>
      </c>
      <c r="B236" s="42"/>
      <c r="C236" s="24">
        <v>0</v>
      </c>
    </row>
    <row r="237" spans="1:3" ht="20.25" customHeight="1">
      <c r="A237" s="98" t="s">
        <v>103</v>
      </c>
      <c r="B237" s="42"/>
      <c r="C237" s="24">
        <v>0</v>
      </c>
    </row>
    <row r="238" spans="1:3" ht="20.25" customHeight="1">
      <c r="A238" s="98" t="s">
        <v>104</v>
      </c>
      <c r="B238" s="42"/>
      <c r="C238" s="24">
        <v>0</v>
      </c>
    </row>
    <row r="239" spans="1:3" ht="20.25" customHeight="1">
      <c r="A239" s="8" t="s">
        <v>21</v>
      </c>
      <c r="B239" s="5" t="s">
        <v>79</v>
      </c>
      <c r="C239" s="5" t="str">
        <f>C$6</f>
        <v>VENDOR NAME</v>
      </c>
    </row>
    <row r="240" spans="1:3" ht="20.25" customHeight="1">
      <c r="A240" s="100" t="s">
        <v>80</v>
      </c>
      <c r="B240" s="101">
        <v>2.5</v>
      </c>
      <c r="C240" s="25"/>
    </row>
    <row r="241" spans="1:3" ht="20.25" customHeight="1">
      <c r="A241" s="100" t="s">
        <v>81</v>
      </c>
      <c r="B241" s="101">
        <v>1</v>
      </c>
      <c r="C241" s="9">
        <f>B241</f>
        <v>1</v>
      </c>
    </row>
    <row r="242" spans="1:3" ht="20.25" customHeight="1">
      <c r="A242" s="102" t="s">
        <v>82</v>
      </c>
      <c r="B242" s="103">
        <v>512</v>
      </c>
      <c r="C242" s="26"/>
    </row>
    <row r="243" spans="1:3" ht="20.25" customHeight="1">
      <c r="A243" s="102" t="s">
        <v>83</v>
      </c>
      <c r="B243" s="104">
        <v>3744</v>
      </c>
      <c r="C243" s="27"/>
    </row>
    <row r="244" spans="1:3" ht="20.25" customHeight="1">
      <c r="A244" s="102" t="s">
        <v>84</v>
      </c>
      <c r="B244" s="104">
        <f>B243*B242</f>
        <v>1916928</v>
      </c>
      <c r="C244" s="11">
        <f>C243*C242</f>
        <v>0</v>
      </c>
    </row>
    <row r="245" spans="1:3" ht="20.25" customHeight="1">
      <c r="A245" s="102" t="s">
        <v>85</v>
      </c>
      <c r="B245" s="105">
        <v>4.2</v>
      </c>
      <c r="C245" s="28"/>
    </row>
    <row r="246" spans="1:3" ht="20.25" customHeight="1">
      <c r="A246" s="102" t="s">
        <v>86</v>
      </c>
      <c r="B246" s="105">
        <v>30.7</v>
      </c>
      <c r="C246" s="28"/>
    </row>
    <row r="247" spans="1:3" ht="20.25" customHeight="1">
      <c r="A247" s="102" t="s">
        <v>87</v>
      </c>
      <c r="B247" s="103">
        <f>B245*B246</f>
        <v>128.94</v>
      </c>
      <c r="C247" s="10">
        <f>C245*C246</f>
        <v>0</v>
      </c>
    </row>
    <row r="248" spans="1:3" ht="20.25" customHeight="1">
      <c r="A248" s="102" t="s">
        <v>88</v>
      </c>
      <c r="B248" s="104">
        <f>B244/B247</f>
        <v>14866.821777570964</v>
      </c>
      <c r="C248" s="11" t="e">
        <f>C244/C247</f>
        <v>#DIV/0!</v>
      </c>
    </row>
    <row r="249" spans="1:3" ht="3" customHeight="1">
      <c r="A249" s="106"/>
      <c r="B249" s="107"/>
      <c r="C249" s="37"/>
    </row>
    <row r="250" spans="1:3" ht="20.25" customHeight="1">
      <c r="A250" s="108" t="s">
        <v>89</v>
      </c>
      <c r="B250" s="109"/>
      <c r="C250" s="29">
        <v>0</v>
      </c>
    </row>
    <row r="251" spans="1:3" ht="20.25" customHeight="1">
      <c r="A251" s="110" t="s">
        <v>90</v>
      </c>
      <c r="B251" s="111"/>
      <c r="C251" s="29">
        <v>0</v>
      </c>
    </row>
    <row r="252" spans="1:3" ht="20.25" customHeight="1">
      <c r="A252" s="110" t="s">
        <v>91</v>
      </c>
      <c r="B252" s="111"/>
      <c r="C252" s="29">
        <v>0</v>
      </c>
    </row>
    <row r="253" spans="1:3" ht="3" customHeight="1">
      <c r="A253" s="112"/>
      <c r="B253" s="112"/>
      <c r="C253" s="37"/>
    </row>
    <row r="254" spans="1:3" ht="20.25" customHeight="1">
      <c r="A254" s="110" t="s">
        <v>92</v>
      </c>
      <c r="B254" s="111"/>
      <c r="C254" s="12">
        <f>SUM(C250:C252)</f>
        <v>0</v>
      </c>
    </row>
    <row r="255" spans="1:3" ht="20.25" customHeight="1">
      <c r="A255" s="113" t="s">
        <v>93</v>
      </c>
      <c r="B255" s="114"/>
      <c r="C255" s="13" t="e">
        <f>C250/C247/$B241</f>
        <v>#DIV/0!</v>
      </c>
    </row>
    <row r="256" spans="1:3" ht="20.25" customHeight="1">
      <c r="A256" s="113" t="s">
        <v>94</v>
      </c>
      <c r="B256" s="114"/>
      <c r="C256" s="14" t="e">
        <f>C250/C244/$B241</f>
        <v>#DIV/0!</v>
      </c>
    </row>
    <row r="257" spans="1:3" ht="20.25" customHeight="1">
      <c r="A257" s="20" t="s">
        <v>95</v>
      </c>
      <c r="B257" s="20"/>
      <c r="C257" s="21"/>
    </row>
    <row r="258" spans="1:3" ht="20.25" customHeight="1">
      <c r="A258" s="110" t="s">
        <v>96</v>
      </c>
      <c r="B258" s="111"/>
      <c r="C258" s="30"/>
    </row>
    <row r="259" spans="1:3" ht="20.25" customHeight="1">
      <c r="A259" s="100" t="s">
        <v>97</v>
      </c>
      <c r="B259" s="115">
        <v>1200</v>
      </c>
      <c r="C259" s="30"/>
    </row>
    <row r="260" spans="1:3" ht="20.25" customHeight="1">
      <c r="A260" s="100" t="s">
        <v>98</v>
      </c>
      <c r="B260" s="115">
        <v>140</v>
      </c>
      <c r="C260" s="30"/>
    </row>
    <row r="261" spans="1:3" ht="20.25" customHeight="1">
      <c r="A261" s="100" t="s">
        <v>99</v>
      </c>
      <c r="B261" s="115">
        <v>140</v>
      </c>
      <c r="C261" s="30"/>
    </row>
    <row r="262" spans="1:3" ht="20.25" customHeight="1">
      <c r="A262" s="20" t="s">
        <v>22</v>
      </c>
      <c r="B262" s="20"/>
      <c r="C262" s="21"/>
    </row>
    <row r="263" spans="1:3" ht="20.25" customHeight="1">
      <c r="A263" s="96" t="s">
        <v>100</v>
      </c>
      <c r="B263" s="34"/>
      <c r="C263" s="32">
        <f>SUM(C264:C267)</f>
        <v>0</v>
      </c>
    </row>
    <row r="264" spans="1:3" ht="20.25" customHeight="1">
      <c r="A264" s="98" t="s">
        <v>101</v>
      </c>
      <c r="B264" s="42"/>
      <c r="C264" s="24">
        <v>0</v>
      </c>
    </row>
    <row r="265" spans="1:3" ht="20.25" customHeight="1">
      <c r="A265" s="98" t="s">
        <v>102</v>
      </c>
      <c r="B265" s="42"/>
      <c r="C265" s="24">
        <v>0</v>
      </c>
    </row>
    <row r="266" spans="1:3" ht="20.25" customHeight="1">
      <c r="A266" s="98" t="s">
        <v>103</v>
      </c>
      <c r="B266" s="42"/>
      <c r="C266" s="24">
        <v>0</v>
      </c>
    </row>
    <row r="267" spans="1:3" ht="20.25" customHeight="1">
      <c r="A267" s="98" t="s">
        <v>104</v>
      </c>
      <c r="B267" s="42"/>
      <c r="C267" s="24">
        <v>0</v>
      </c>
    </row>
    <row r="268" spans="1:3" ht="20.25" customHeight="1">
      <c r="A268" s="8" t="s">
        <v>23</v>
      </c>
      <c r="B268" s="5" t="s">
        <v>79</v>
      </c>
      <c r="C268" s="5" t="str">
        <f>C$6</f>
        <v>VENDOR NAME</v>
      </c>
    </row>
    <row r="269" spans="1:3" ht="20.25" customHeight="1">
      <c r="A269" s="100" t="s">
        <v>80</v>
      </c>
      <c r="B269" s="101">
        <v>2.5</v>
      </c>
      <c r="C269" s="25"/>
    </row>
    <row r="270" spans="1:3" ht="20.25" customHeight="1">
      <c r="A270" s="100" t="s">
        <v>81</v>
      </c>
      <c r="B270" s="101">
        <v>2</v>
      </c>
      <c r="C270" s="9">
        <f>B270</f>
        <v>2</v>
      </c>
    </row>
    <row r="271" spans="1:3" ht="20.25" customHeight="1">
      <c r="A271" s="102" t="s">
        <v>82</v>
      </c>
      <c r="B271" s="103">
        <v>512</v>
      </c>
      <c r="C271" s="26"/>
    </row>
    <row r="272" spans="1:3" ht="20.25" customHeight="1">
      <c r="A272" s="102" t="s">
        <v>83</v>
      </c>
      <c r="B272" s="104">
        <v>2880</v>
      </c>
      <c r="C272" s="27"/>
    </row>
    <row r="273" spans="1:3" ht="20.25" customHeight="1">
      <c r="A273" s="102" t="s">
        <v>84</v>
      </c>
      <c r="B273" s="104">
        <f>B272*B271</f>
        <v>1474560</v>
      </c>
      <c r="C273" s="11">
        <f>C272*C271</f>
        <v>0</v>
      </c>
    </row>
    <row r="274" spans="1:3" ht="20.25" customHeight="1">
      <c r="A274" s="102" t="s">
        <v>85</v>
      </c>
      <c r="B274" s="105">
        <v>4.2</v>
      </c>
      <c r="C274" s="28"/>
    </row>
    <row r="275" spans="1:3" ht="20.25" customHeight="1">
      <c r="A275" s="102" t="s">
        <v>86</v>
      </c>
      <c r="B275" s="105">
        <v>23.6</v>
      </c>
      <c r="C275" s="28"/>
    </row>
    <row r="276" spans="1:3" ht="20.25" customHeight="1">
      <c r="A276" s="102" t="s">
        <v>87</v>
      </c>
      <c r="B276" s="103">
        <f>B274*B275</f>
        <v>99.12</v>
      </c>
      <c r="C276" s="10">
        <f>C274*C275</f>
        <v>0</v>
      </c>
    </row>
    <row r="277" spans="1:3" ht="20.25" customHeight="1">
      <c r="A277" s="102" t="s">
        <v>88</v>
      </c>
      <c r="B277" s="104">
        <f>B273/B276</f>
        <v>14876.513317191282</v>
      </c>
      <c r="C277" s="11" t="e">
        <f>C273/C276</f>
        <v>#DIV/0!</v>
      </c>
    </row>
    <row r="278" spans="1:3" ht="3" customHeight="1">
      <c r="A278" s="106"/>
      <c r="B278" s="107"/>
      <c r="C278" s="37"/>
    </row>
    <row r="279" spans="1:3" ht="20.25" customHeight="1">
      <c r="A279" s="108" t="s">
        <v>89</v>
      </c>
      <c r="B279" s="109"/>
      <c r="C279" s="29">
        <v>0</v>
      </c>
    </row>
    <row r="280" spans="1:3" ht="20.25" customHeight="1">
      <c r="A280" s="110" t="s">
        <v>90</v>
      </c>
      <c r="B280" s="111"/>
      <c r="C280" s="29">
        <v>0</v>
      </c>
    </row>
    <row r="281" spans="1:3" ht="20.25" customHeight="1">
      <c r="A281" s="110" t="s">
        <v>91</v>
      </c>
      <c r="B281" s="111"/>
      <c r="C281" s="29">
        <v>0</v>
      </c>
    </row>
    <row r="282" spans="1:3" ht="3" customHeight="1">
      <c r="A282" s="112"/>
      <c r="B282" s="112"/>
      <c r="C282" s="37"/>
    </row>
    <row r="283" spans="1:3" ht="20.25" customHeight="1">
      <c r="A283" s="110" t="s">
        <v>92</v>
      </c>
      <c r="B283" s="111"/>
      <c r="C283" s="12">
        <f>SUM(C279:C281)</f>
        <v>0</v>
      </c>
    </row>
    <row r="284" spans="1:3" ht="20.25" customHeight="1">
      <c r="A284" s="113" t="s">
        <v>93</v>
      </c>
      <c r="B284" s="114"/>
      <c r="C284" s="13" t="e">
        <f>C279/C276/$B270</f>
        <v>#DIV/0!</v>
      </c>
    </row>
    <row r="285" spans="1:3" ht="20.25" customHeight="1">
      <c r="A285" s="113" t="s">
        <v>94</v>
      </c>
      <c r="B285" s="114"/>
      <c r="C285" s="14" t="e">
        <f>C279/C273/$B270</f>
        <v>#DIV/0!</v>
      </c>
    </row>
    <row r="286" spans="1:3" ht="20.25" customHeight="1">
      <c r="A286" s="20" t="s">
        <v>95</v>
      </c>
      <c r="B286" s="20"/>
      <c r="C286" s="21"/>
    </row>
    <row r="287" spans="1:3" ht="20.25" customHeight="1">
      <c r="A287" s="110" t="s">
        <v>96</v>
      </c>
      <c r="B287" s="111"/>
      <c r="C287" s="30"/>
    </row>
    <row r="288" spans="1:3" ht="20.25" customHeight="1">
      <c r="A288" s="100" t="s">
        <v>97</v>
      </c>
      <c r="B288" s="115">
        <v>1200</v>
      </c>
      <c r="C288" s="30"/>
    </row>
    <row r="289" spans="1:3" ht="20.25" customHeight="1">
      <c r="A289" s="100" t="s">
        <v>98</v>
      </c>
      <c r="B289" s="115">
        <v>140</v>
      </c>
      <c r="C289" s="30"/>
    </row>
    <row r="290" spans="1:3" ht="20.25" customHeight="1">
      <c r="A290" s="100" t="s">
        <v>99</v>
      </c>
      <c r="B290" s="115">
        <v>140</v>
      </c>
      <c r="C290" s="30"/>
    </row>
    <row r="291" spans="1:3" ht="20.25" customHeight="1">
      <c r="A291" s="20" t="s">
        <v>24</v>
      </c>
      <c r="B291" s="20"/>
      <c r="C291" s="21"/>
    </row>
    <row r="292" spans="1:3" ht="20.25" customHeight="1">
      <c r="A292" s="96" t="s">
        <v>100</v>
      </c>
      <c r="B292" s="34"/>
      <c r="C292" s="32">
        <f>SUM(C293:C296)</f>
        <v>0</v>
      </c>
    </row>
    <row r="293" spans="1:3" ht="20.25" customHeight="1">
      <c r="A293" s="98" t="s">
        <v>101</v>
      </c>
      <c r="B293" s="42"/>
      <c r="C293" s="24">
        <v>0</v>
      </c>
    </row>
    <row r="294" spans="1:3" ht="20.25" customHeight="1">
      <c r="A294" s="98" t="s">
        <v>102</v>
      </c>
      <c r="B294" s="42"/>
      <c r="C294" s="24">
        <v>0</v>
      </c>
    </row>
    <row r="295" spans="1:3" ht="20.25" customHeight="1">
      <c r="A295" s="98" t="s">
        <v>103</v>
      </c>
      <c r="B295" s="42"/>
      <c r="C295" s="24">
        <v>0</v>
      </c>
    </row>
    <row r="296" spans="1:3" ht="20.25" customHeight="1">
      <c r="A296" s="98" t="s">
        <v>104</v>
      </c>
      <c r="B296" s="42"/>
      <c r="C296" s="24">
        <v>0</v>
      </c>
    </row>
    <row r="297" spans="1:3" ht="20.25" customHeight="1">
      <c r="A297" s="8" t="s">
        <v>25</v>
      </c>
      <c r="B297" s="5" t="s">
        <v>79</v>
      </c>
      <c r="C297" s="5" t="str">
        <f>C$6</f>
        <v>VENDOR NAME</v>
      </c>
    </row>
    <row r="298" spans="1:3" ht="20.25" customHeight="1">
      <c r="A298" s="100" t="s">
        <v>80</v>
      </c>
      <c r="B298" s="101">
        <v>2.5</v>
      </c>
      <c r="C298" s="25"/>
    </row>
    <row r="299" spans="1:3" ht="20.25" customHeight="1">
      <c r="A299" s="100" t="s">
        <v>81</v>
      </c>
      <c r="B299" s="101">
        <v>3</v>
      </c>
      <c r="C299" s="9">
        <f>B299</f>
        <v>3</v>
      </c>
    </row>
    <row r="300" spans="1:3" ht="20.25" customHeight="1">
      <c r="A300" s="102" t="s">
        <v>82</v>
      </c>
      <c r="B300" s="103"/>
      <c r="C300" s="26"/>
    </row>
    <row r="301" spans="1:3" ht="20.25" customHeight="1">
      <c r="A301" s="102" t="s">
        <v>83</v>
      </c>
      <c r="B301" s="104"/>
      <c r="C301" s="27"/>
    </row>
    <row r="302" spans="1:3" ht="20.25" customHeight="1">
      <c r="A302" s="102" t="s">
        <v>84</v>
      </c>
      <c r="B302" s="104"/>
      <c r="C302" s="11">
        <f>C301*C300</f>
        <v>0</v>
      </c>
    </row>
    <row r="303" spans="1:3" ht="20.25" customHeight="1">
      <c r="A303" s="102" t="s">
        <v>85</v>
      </c>
      <c r="B303" s="105"/>
      <c r="C303" s="28"/>
    </row>
    <row r="304" spans="1:3" ht="20.25" customHeight="1">
      <c r="A304" s="102" t="s">
        <v>86</v>
      </c>
      <c r="B304" s="105"/>
      <c r="C304" s="28"/>
    </row>
    <row r="305" spans="1:3" ht="20.25" customHeight="1">
      <c r="A305" s="102" t="s">
        <v>87</v>
      </c>
      <c r="B305" s="103"/>
      <c r="C305" s="10">
        <f>C303*C304</f>
        <v>0</v>
      </c>
    </row>
    <row r="306" spans="1:3" ht="20.25" customHeight="1">
      <c r="A306" s="102" t="s">
        <v>88</v>
      </c>
      <c r="B306" s="104"/>
      <c r="C306" s="11" t="e">
        <f>C302/C305</f>
        <v>#DIV/0!</v>
      </c>
    </row>
    <row r="307" spans="1:3" ht="3" customHeight="1">
      <c r="A307" s="36"/>
      <c r="B307" s="37"/>
      <c r="C307" s="37"/>
    </row>
    <row r="308" spans="1:3" ht="20.25" customHeight="1">
      <c r="A308" s="108" t="s">
        <v>89</v>
      </c>
      <c r="B308" s="109"/>
      <c r="C308" s="29">
        <v>0</v>
      </c>
    </row>
    <row r="309" spans="1:3" ht="20.25" customHeight="1">
      <c r="A309" s="110" t="s">
        <v>90</v>
      </c>
      <c r="B309" s="111"/>
      <c r="C309" s="29">
        <v>0</v>
      </c>
    </row>
    <row r="310" spans="1:3" ht="20.25" customHeight="1">
      <c r="A310" s="110" t="s">
        <v>91</v>
      </c>
      <c r="B310" s="111"/>
      <c r="C310" s="29">
        <v>0</v>
      </c>
    </row>
    <row r="311" spans="1:3" ht="3" customHeight="1">
      <c r="A311" s="41"/>
      <c r="B311" s="41"/>
      <c r="C311" s="37"/>
    </row>
    <row r="312" spans="1:3" ht="20.25" customHeight="1">
      <c r="A312" s="110" t="s">
        <v>92</v>
      </c>
      <c r="B312" s="40"/>
      <c r="C312" s="12">
        <f>SUM(C308:C310)</f>
        <v>0</v>
      </c>
    </row>
    <row r="313" spans="1:3" ht="20.25" customHeight="1">
      <c r="A313" s="113" t="s">
        <v>93</v>
      </c>
      <c r="B313" s="35"/>
      <c r="C313" s="13" t="e">
        <f>C308/C305/$B299</f>
        <v>#DIV/0!</v>
      </c>
    </row>
    <row r="314" spans="1:3" ht="20.25" customHeight="1">
      <c r="A314" s="113" t="s">
        <v>94</v>
      </c>
      <c r="B314" s="35"/>
      <c r="C314" s="14" t="e">
        <f>C308/C302/$B299</f>
        <v>#DIV/0!</v>
      </c>
    </row>
    <row r="315" spans="1:3" ht="20.25" customHeight="1">
      <c r="A315" s="20" t="s">
        <v>95</v>
      </c>
      <c r="B315" s="20"/>
      <c r="C315" s="21"/>
    </row>
    <row r="316" spans="1:3" ht="20.25" customHeight="1">
      <c r="A316" s="110" t="s">
        <v>96</v>
      </c>
      <c r="B316" s="111"/>
      <c r="C316" s="30"/>
    </row>
    <row r="317" spans="1:3" ht="20.25" customHeight="1">
      <c r="A317" s="100" t="s">
        <v>97</v>
      </c>
      <c r="B317" s="115">
        <v>1200</v>
      </c>
      <c r="C317" s="30"/>
    </row>
    <row r="318" spans="1:3" ht="20.25" customHeight="1">
      <c r="A318" s="100" t="s">
        <v>98</v>
      </c>
      <c r="B318" s="115">
        <v>140</v>
      </c>
      <c r="C318" s="30"/>
    </row>
    <row r="319" spans="1:3" ht="20.25" customHeight="1">
      <c r="A319" s="100" t="s">
        <v>99</v>
      </c>
      <c r="B319" s="115">
        <v>140</v>
      </c>
      <c r="C319" s="30"/>
    </row>
    <row r="320" spans="1:3" ht="20.25" customHeight="1">
      <c r="A320" s="20" t="s">
        <v>26</v>
      </c>
      <c r="B320" s="20"/>
      <c r="C320" s="21"/>
    </row>
    <row r="321" spans="1:3" ht="20.25" customHeight="1">
      <c r="A321" s="96" t="s">
        <v>100</v>
      </c>
      <c r="B321" s="34"/>
      <c r="C321" s="32">
        <f>SUM(C322:C325)</f>
        <v>0</v>
      </c>
    </row>
    <row r="322" spans="1:3" ht="20.25" customHeight="1">
      <c r="A322" s="98" t="s">
        <v>101</v>
      </c>
      <c r="B322" s="42"/>
      <c r="C322" s="24">
        <v>0</v>
      </c>
    </row>
    <row r="323" spans="1:3" ht="20.25" customHeight="1">
      <c r="A323" s="98" t="s">
        <v>102</v>
      </c>
      <c r="B323" s="42"/>
      <c r="C323" s="24">
        <v>0</v>
      </c>
    </row>
    <row r="324" spans="1:3" ht="20.25" customHeight="1">
      <c r="A324" s="98" t="s">
        <v>103</v>
      </c>
      <c r="B324" s="42"/>
      <c r="C324" s="24">
        <v>0</v>
      </c>
    </row>
    <row r="325" spans="1:3" ht="20.25" customHeight="1">
      <c r="A325" s="98" t="s">
        <v>104</v>
      </c>
      <c r="B325" s="42"/>
      <c r="C325" s="24">
        <v>0</v>
      </c>
    </row>
    <row r="326" spans="1:3" ht="20.25" customHeight="1">
      <c r="A326" s="8" t="s">
        <v>106</v>
      </c>
      <c r="B326" s="5" t="s">
        <v>79</v>
      </c>
      <c r="C326" s="5" t="str">
        <f>C$6</f>
        <v>VENDOR NAME</v>
      </c>
    </row>
    <row r="327" spans="1:3" ht="20.25" customHeight="1">
      <c r="A327" s="100" t="s">
        <v>80</v>
      </c>
      <c r="B327" s="101">
        <v>2.5</v>
      </c>
      <c r="C327" s="25"/>
    </row>
    <row r="328" spans="1:3" ht="20.25" customHeight="1">
      <c r="A328" s="100" t="s">
        <v>81</v>
      </c>
      <c r="B328" s="101">
        <v>18</v>
      </c>
      <c r="C328" s="9">
        <f>B328</f>
        <v>18</v>
      </c>
    </row>
    <row r="329" spans="1:3" ht="20.25" customHeight="1">
      <c r="A329" s="102" t="s">
        <v>82</v>
      </c>
      <c r="B329" s="103">
        <v>832</v>
      </c>
      <c r="C329" s="26"/>
    </row>
    <row r="330" spans="1:3" ht="20.25" customHeight="1">
      <c r="A330" s="102" t="s">
        <v>83</v>
      </c>
      <c r="B330" s="104">
        <v>1504</v>
      </c>
      <c r="C330" s="27"/>
    </row>
    <row r="331" spans="1:3" ht="20.25" customHeight="1">
      <c r="A331" s="102" t="s">
        <v>84</v>
      </c>
      <c r="B331" s="104">
        <f>B330*B329</f>
        <v>1251328</v>
      </c>
      <c r="C331" s="11">
        <f>C330*C329</f>
        <v>0</v>
      </c>
    </row>
    <row r="332" spans="1:3" ht="20.25" customHeight="1">
      <c r="A332" s="102" t="s">
        <v>85</v>
      </c>
      <c r="B332" s="105">
        <v>6.75</v>
      </c>
      <c r="C332" s="28"/>
    </row>
    <row r="333" spans="1:3" ht="20.25" customHeight="1">
      <c r="A333" s="102" t="s">
        <v>86</v>
      </c>
      <c r="B333" s="105">
        <v>12.3</v>
      </c>
      <c r="C333" s="28"/>
    </row>
    <row r="334" spans="1:3" ht="20.25" customHeight="1">
      <c r="A334" s="102" t="s">
        <v>87</v>
      </c>
      <c r="B334" s="103">
        <f>B332*B333</f>
        <v>83.025000000000006</v>
      </c>
      <c r="C334" s="10">
        <f>C332*C333</f>
        <v>0</v>
      </c>
    </row>
    <row r="335" spans="1:3" ht="20.25" customHeight="1">
      <c r="A335" s="102" t="s">
        <v>88</v>
      </c>
      <c r="B335" s="104">
        <f>B331/B334</f>
        <v>15071.701294790724</v>
      </c>
      <c r="C335" s="11" t="e">
        <f>C331/C334</f>
        <v>#DIV/0!</v>
      </c>
    </row>
    <row r="336" spans="1:3" ht="3" customHeight="1">
      <c r="A336" s="106"/>
      <c r="B336" s="107"/>
      <c r="C336" s="37"/>
    </row>
    <row r="337" spans="1:3" ht="20.25" customHeight="1">
      <c r="A337" s="108" t="s">
        <v>89</v>
      </c>
      <c r="B337" s="109"/>
      <c r="C337" s="29">
        <v>0</v>
      </c>
    </row>
    <row r="338" spans="1:3" ht="20.25" customHeight="1">
      <c r="A338" s="110" t="s">
        <v>90</v>
      </c>
      <c r="B338" s="111"/>
      <c r="C338" s="29">
        <v>0</v>
      </c>
    </row>
    <row r="339" spans="1:3" ht="20.25" customHeight="1">
      <c r="A339" s="110" t="s">
        <v>91</v>
      </c>
      <c r="B339" s="111"/>
      <c r="C339" s="29">
        <v>0</v>
      </c>
    </row>
    <row r="340" spans="1:3" ht="3" customHeight="1">
      <c r="A340" s="112"/>
      <c r="B340" s="112"/>
      <c r="C340" s="37"/>
    </row>
    <row r="341" spans="1:3" ht="20.25" customHeight="1">
      <c r="A341" s="110" t="s">
        <v>92</v>
      </c>
      <c r="B341" s="111"/>
      <c r="C341" s="12">
        <f>SUM(C337:C339)</f>
        <v>0</v>
      </c>
    </row>
    <row r="342" spans="1:3" ht="20.25" customHeight="1">
      <c r="A342" s="113" t="s">
        <v>93</v>
      </c>
      <c r="B342" s="114"/>
      <c r="C342" s="13" t="e">
        <f>C337/C334/$B328</f>
        <v>#DIV/0!</v>
      </c>
    </row>
    <row r="343" spans="1:3" ht="20.25" customHeight="1">
      <c r="A343" s="113" t="s">
        <v>94</v>
      </c>
      <c r="B343" s="114"/>
      <c r="C343" s="14" t="e">
        <f>C337/C331/$B328</f>
        <v>#DIV/0!</v>
      </c>
    </row>
    <row r="344" spans="1:3" ht="20.25" customHeight="1">
      <c r="A344" s="20" t="s">
        <v>95</v>
      </c>
      <c r="B344" s="20"/>
      <c r="C344" s="21"/>
    </row>
    <row r="345" spans="1:3" ht="20.25" customHeight="1">
      <c r="A345" s="110" t="s">
        <v>96</v>
      </c>
      <c r="B345" s="111"/>
      <c r="C345" s="30"/>
    </row>
    <row r="346" spans="1:3" ht="20.25" customHeight="1">
      <c r="A346" s="100" t="s">
        <v>97</v>
      </c>
      <c r="B346" s="115">
        <v>1200</v>
      </c>
      <c r="C346" s="30"/>
    </row>
    <row r="347" spans="1:3" ht="20.25" customHeight="1">
      <c r="A347" s="100" t="s">
        <v>98</v>
      </c>
      <c r="B347" s="115">
        <v>140</v>
      </c>
      <c r="C347" s="30"/>
    </row>
    <row r="348" spans="1:3" ht="20.25" customHeight="1">
      <c r="A348" s="100" t="s">
        <v>99</v>
      </c>
      <c r="B348" s="115">
        <v>140</v>
      </c>
      <c r="C348" s="30"/>
    </row>
    <row r="349" spans="1:3" ht="20.25" customHeight="1">
      <c r="A349" s="20" t="s">
        <v>107</v>
      </c>
      <c r="B349" s="20"/>
      <c r="C349" s="21"/>
    </row>
    <row r="350" spans="1:3" ht="20.25" customHeight="1">
      <c r="A350" s="96" t="s">
        <v>100</v>
      </c>
      <c r="B350" s="34"/>
      <c r="C350" s="32">
        <f>SUM(C351:C354)</f>
        <v>0</v>
      </c>
    </row>
    <row r="351" spans="1:3" ht="20.25" customHeight="1">
      <c r="A351" s="98" t="s">
        <v>108</v>
      </c>
      <c r="B351" s="42"/>
      <c r="C351" s="24">
        <v>0</v>
      </c>
    </row>
    <row r="352" spans="1:3" ht="20.25" customHeight="1">
      <c r="A352" s="98" t="s">
        <v>102</v>
      </c>
      <c r="B352" s="42"/>
      <c r="C352" s="24">
        <v>0</v>
      </c>
    </row>
    <row r="353" spans="1:3" ht="20.25" customHeight="1">
      <c r="A353" s="98" t="s">
        <v>103</v>
      </c>
      <c r="B353" s="42"/>
      <c r="C353" s="24">
        <v>0</v>
      </c>
    </row>
    <row r="354" spans="1:3" ht="20.25" customHeight="1">
      <c r="A354" s="98" t="s">
        <v>104</v>
      </c>
      <c r="B354" s="42"/>
      <c r="C354" s="24">
        <v>0</v>
      </c>
    </row>
    <row r="355" spans="1:3" ht="20.25" customHeight="1">
      <c r="A355" s="8" t="s">
        <v>27</v>
      </c>
      <c r="B355" s="5" t="s">
        <v>79</v>
      </c>
      <c r="C355" s="5" t="str">
        <f>C$6</f>
        <v>VENDOR NAME</v>
      </c>
    </row>
    <row r="356" spans="1:3" ht="20.25" customHeight="1">
      <c r="A356" s="100" t="s">
        <v>80</v>
      </c>
      <c r="B356" s="101">
        <v>2.5</v>
      </c>
      <c r="C356" s="25"/>
    </row>
    <row r="357" spans="1:3" ht="20.25" customHeight="1">
      <c r="A357" s="100" t="s">
        <v>81</v>
      </c>
      <c r="B357" s="101">
        <v>2</v>
      </c>
      <c r="C357" s="9">
        <f>B357</f>
        <v>2</v>
      </c>
    </row>
    <row r="358" spans="1:3" ht="20.25" customHeight="1">
      <c r="A358" s="102" t="s">
        <v>82</v>
      </c>
      <c r="B358" s="103">
        <v>512</v>
      </c>
      <c r="C358" s="26"/>
    </row>
    <row r="359" spans="1:3" ht="20.25" customHeight="1">
      <c r="A359" s="102" t="s">
        <v>83</v>
      </c>
      <c r="B359" s="104">
        <v>3136</v>
      </c>
      <c r="C359" s="27"/>
    </row>
    <row r="360" spans="1:3" ht="20.25" customHeight="1">
      <c r="A360" s="102" t="s">
        <v>84</v>
      </c>
      <c r="B360" s="104">
        <f>B359*B358</f>
        <v>1605632</v>
      </c>
      <c r="C360" s="11">
        <f>C359*C358</f>
        <v>0</v>
      </c>
    </row>
    <row r="361" spans="1:3" ht="20.25" customHeight="1">
      <c r="A361" s="102" t="s">
        <v>85</v>
      </c>
      <c r="B361" s="105">
        <v>4.2</v>
      </c>
      <c r="C361" s="28"/>
    </row>
    <row r="362" spans="1:3" ht="20.25" customHeight="1">
      <c r="A362" s="102" t="s">
        <v>86</v>
      </c>
      <c r="B362" s="105">
        <v>25.8</v>
      </c>
      <c r="C362" s="28"/>
    </row>
    <row r="363" spans="1:3" ht="20.25" customHeight="1">
      <c r="A363" s="102" t="s">
        <v>87</v>
      </c>
      <c r="B363" s="103">
        <f>B361*B362</f>
        <v>108.36000000000001</v>
      </c>
      <c r="C363" s="10">
        <f>C361*C362</f>
        <v>0</v>
      </c>
    </row>
    <row r="364" spans="1:3" ht="20.25" customHeight="1">
      <c r="A364" s="102" t="s">
        <v>88</v>
      </c>
      <c r="B364" s="104">
        <f>B360/B363</f>
        <v>14817.571059431522</v>
      </c>
      <c r="C364" s="11" t="e">
        <f>C360/C363</f>
        <v>#DIV/0!</v>
      </c>
    </row>
    <row r="365" spans="1:3" ht="3" customHeight="1">
      <c r="A365" s="106"/>
      <c r="B365" s="107"/>
      <c r="C365" s="37"/>
    </row>
    <row r="366" spans="1:3" ht="20.25" customHeight="1">
      <c r="A366" s="108" t="s">
        <v>89</v>
      </c>
      <c r="B366" s="109"/>
      <c r="C366" s="29">
        <v>0</v>
      </c>
    </row>
    <row r="367" spans="1:3" ht="20.25" customHeight="1">
      <c r="A367" s="110" t="s">
        <v>90</v>
      </c>
      <c r="B367" s="111"/>
      <c r="C367" s="29">
        <v>0</v>
      </c>
    </row>
    <row r="368" spans="1:3" ht="20.25" customHeight="1">
      <c r="A368" s="110" t="s">
        <v>91</v>
      </c>
      <c r="B368" s="111"/>
      <c r="C368" s="29">
        <v>0</v>
      </c>
    </row>
    <row r="369" spans="1:3" ht="3" customHeight="1">
      <c r="A369" s="112"/>
      <c r="B369" s="112"/>
      <c r="C369" s="37"/>
    </row>
    <row r="370" spans="1:3" ht="20.25" customHeight="1">
      <c r="A370" s="110" t="s">
        <v>92</v>
      </c>
      <c r="B370" s="111"/>
      <c r="C370" s="12">
        <f>SUM(C366:C368)</f>
        <v>0</v>
      </c>
    </row>
    <row r="371" spans="1:3" ht="20.25" customHeight="1">
      <c r="A371" s="113" t="s">
        <v>93</v>
      </c>
      <c r="B371" s="114"/>
      <c r="C371" s="13" t="e">
        <f>C366/C363/$B357</f>
        <v>#DIV/0!</v>
      </c>
    </row>
    <row r="372" spans="1:3" ht="20.25" customHeight="1">
      <c r="A372" s="113" t="s">
        <v>94</v>
      </c>
      <c r="B372" s="114"/>
      <c r="C372" s="14" t="e">
        <f>C366/C360/$B357</f>
        <v>#DIV/0!</v>
      </c>
    </row>
    <row r="373" spans="1:3" ht="20.25" customHeight="1">
      <c r="A373" s="20" t="s">
        <v>95</v>
      </c>
      <c r="B373" s="20"/>
      <c r="C373" s="21"/>
    </row>
    <row r="374" spans="1:3" ht="20.25" customHeight="1">
      <c r="A374" s="110" t="s">
        <v>96</v>
      </c>
      <c r="B374" s="111"/>
      <c r="C374" s="30"/>
    </row>
    <row r="375" spans="1:3" ht="20.25" customHeight="1">
      <c r="A375" s="100" t="s">
        <v>97</v>
      </c>
      <c r="B375" s="115">
        <v>1200</v>
      </c>
      <c r="C375" s="30"/>
    </row>
    <row r="376" spans="1:3" ht="20.25" customHeight="1">
      <c r="A376" s="100" t="s">
        <v>98</v>
      </c>
      <c r="B376" s="115">
        <v>140</v>
      </c>
      <c r="C376" s="30"/>
    </row>
    <row r="377" spans="1:3" ht="20.25" customHeight="1">
      <c r="A377" s="100" t="s">
        <v>99</v>
      </c>
      <c r="B377" s="115">
        <v>140</v>
      </c>
      <c r="C377" s="30"/>
    </row>
    <row r="378" spans="1:3" ht="20.25" customHeight="1">
      <c r="A378" s="20" t="s">
        <v>28</v>
      </c>
      <c r="B378" s="20"/>
      <c r="C378" s="21"/>
    </row>
    <row r="379" spans="1:3" ht="20.25" customHeight="1">
      <c r="A379" s="96" t="s">
        <v>100</v>
      </c>
      <c r="B379" s="34"/>
      <c r="C379" s="32">
        <f>SUM(C380:C383)</f>
        <v>0</v>
      </c>
    </row>
    <row r="380" spans="1:3" ht="20.25" customHeight="1">
      <c r="A380" s="98" t="s">
        <v>105</v>
      </c>
      <c r="B380" s="42"/>
      <c r="C380" s="24">
        <v>0</v>
      </c>
    </row>
    <row r="381" spans="1:3" ht="20.25" customHeight="1">
      <c r="A381" s="98" t="s">
        <v>102</v>
      </c>
      <c r="B381" s="42"/>
      <c r="C381" s="24">
        <v>0</v>
      </c>
    </row>
    <row r="382" spans="1:3" ht="20.25" customHeight="1">
      <c r="A382" s="98" t="s">
        <v>103</v>
      </c>
      <c r="B382" s="42"/>
      <c r="C382" s="24">
        <v>0</v>
      </c>
    </row>
    <row r="383" spans="1:3" ht="20.25" customHeight="1">
      <c r="A383" s="98" t="s">
        <v>104</v>
      </c>
      <c r="B383" s="42"/>
      <c r="C383" s="24">
        <v>0</v>
      </c>
    </row>
    <row r="384" spans="1:3" ht="20.25" customHeight="1">
      <c r="A384" s="8" t="s">
        <v>29</v>
      </c>
      <c r="B384" s="5" t="s">
        <v>79</v>
      </c>
      <c r="C384" s="5" t="str">
        <f>C$6</f>
        <v>VENDOR NAME</v>
      </c>
    </row>
    <row r="385" spans="1:3" ht="20.25" customHeight="1">
      <c r="A385" s="100" t="s">
        <v>80</v>
      </c>
      <c r="B385" s="101">
        <v>2.5</v>
      </c>
      <c r="C385" s="25"/>
    </row>
    <row r="386" spans="1:3" ht="20.25" customHeight="1">
      <c r="A386" s="100" t="s">
        <v>81</v>
      </c>
      <c r="B386" s="101">
        <v>2</v>
      </c>
      <c r="C386" s="9">
        <f>B386</f>
        <v>2</v>
      </c>
    </row>
    <row r="387" spans="1:3" ht="20.25" customHeight="1">
      <c r="A387" s="102" t="s">
        <v>82</v>
      </c>
      <c r="B387" s="103">
        <v>512</v>
      </c>
      <c r="C387" s="26"/>
    </row>
    <row r="388" spans="1:3" ht="20.25" customHeight="1">
      <c r="A388" s="102" t="s">
        <v>83</v>
      </c>
      <c r="B388" s="104">
        <v>3760</v>
      </c>
      <c r="C388" s="27"/>
    </row>
    <row r="389" spans="1:3" ht="20.25" customHeight="1">
      <c r="A389" s="102" t="s">
        <v>84</v>
      </c>
      <c r="B389" s="104">
        <f>B388*B387</f>
        <v>1925120</v>
      </c>
      <c r="C389" s="11">
        <f>C388*C387</f>
        <v>0</v>
      </c>
    </row>
    <row r="390" spans="1:3" ht="20.25" customHeight="1">
      <c r="A390" s="102" t="s">
        <v>85</v>
      </c>
      <c r="B390" s="105">
        <v>4.2</v>
      </c>
      <c r="C390" s="28"/>
    </row>
    <row r="391" spans="1:3" ht="20.25" customHeight="1">
      <c r="A391" s="102" t="s">
        <v>86</v>
      </c>
      <c r="B391" s="105">
        <v>30.8</v>
      </c>
      <c r="C391" s="28"/>
    </row>
    <row r="392" spans="1:3" ht="20.25" customHeight="1">
      <c r="A392" s="102" t="s">
        <v>87</v>
      </c>
      <c r="B392" s="103">
        <f>B390*B391</f>
        <v>129.36000000000001</v>
      </c>
      <c r="C392" s="10">
        <f>C390*C391</f>
        <v>0</v>
      </c>
    </row>
    <row r="393" spans="1:3" ht="20.25" customHeight="1">
      <c r="A393" s="102" t="s">
        <v>88</v>
      </c>
      <c r="B393" s="104">
        <f>B389/B392</f>
        <v>14881.880024737166</v>
      </c>
      <c r="C393" s="11" t="e">
        <f>C389/C392</f>
        <v>#DIV/0!</v>
      </c>
    </row>
    <row r="394" spans="1:3" ht="3" customHeight="1">
      <c r="A394" s="106"/>
      <c r="B394" s="107"/>
      <c r="C394" s="37"/>
    </row>
    <row r="395" spans="1:3" ht="20.25" customHeight="1">
      <c r="A395" s="108" t="s">
        <v>89</v>
      </c>
      <c r="B395" s="109"/>
      <c r="C395" s="29">
        <v>0</v>
      </c>
    </row>
    <row r="396" spans="1:3" ht="20.25" customHeight="1">
      <c r="A396" s="110" t="s">
        <v>90</v>
      </c>
      <c r="B396" s="111"/>
      <c r="C396" s="29">
        <v>0</v>
      </c>
    </row>
    <row r="397" spans="1:3" ht="20.25" customHeight="1">
      <c r="A397" s="110" t="s">
        <v>91</v>
      </c>
      <c r="B397" s="111"/>
      <c r="C397" s="29">
        <v>0</v>
      </c>
    </row>
    <row r="398" spans="1:3" ht="3" customHeight="1">
      <c r="A398" s="112"/>
      <c r="B398" s="112"/>
      <c r="C398" s="37"/>
    </row>
    <row r="399" spans="1:3" ht="20.25" customHeight="1">
      <c r="A399" s="110" t="s">
        <v>92</v>
      </c>
      <c r="B399" s="111"/>
      <c r="C399" s="12">
        <f>SUM(C395:C397)</f>
        <v>0</v>
      </c>
    </row>
    <row r="400" spans="1:3" ht="20.25" customHeight="1">
      <c r="A400" s="113" t="s">
        <v>93</v>
      </c>
      <c r="B400" s="114"/>
      <c r="C400" s="13" t="e">
        <f>C395/C392/$B386</f>
        <v>#DIV/0!</v>
      </c>
    </row>
    <row r="401" spans="1:3" ht="20.25" customHeight="1">
      <c r="A401" s="113" t="s">
        <v>94</v>
      </c>
      <c r="B401" s="114"/>
      <c r="C401" s="14" t="e">
        <f>C395/C389/$B386</f>
        <v>#DIV/0!</v>
      </c>
    </row>
    <row r="402" spans="1:3" ht="20.25" customHeight="1">
      <c r="A402" s="20" t="s">
        <v>95</v>
      </c>
      <c r="B402" s="20"/>
      <c r="C402" s="21"/>
    </row>
    <row r="403" spans="1:3" ht="20.25" customHeight="1">
      <c r="A403" s="110" t="s">
        <v>96</v>
      </c>
      <c r="B403" s="111"/>
      <c r="C403" s="30"/>
    </row>
    <row r="404" spans="1:3" ht="20.25" customHeight="1">
      <c r="A404" s="100" t="s">
        <v>97</v>
      </c>
      <c r="B404" s="115">
        <v>1200</v>
      </c>
      <c r="C404" s="30"/>
    </row>
    <row r="405" spans="1:3" ht="20.25" customHeight="1">
      <c r="A405" s="100" t="s">
        <v>98</v>
      </c>
      <c r="B405" s="115">
        <v>140</v>
      </c>
      <c r="C405" s="30"/>
    </row>
    <row r="406" spans="1:3" ht="20.25" customHeight="1">
      <c r="A406" s="100" t="s">
        <v>99</v>
      </c>
      <c r="B406" s="115">
        <v>140</v>
      </c>
      <c r="C406" s="30"/>
    </row>
    <row r="407" spans="1:3" ht="20.25" customHeight="1">
      <c r="A407" s="20" t="s">
        <v>30</v>
      </c>
      <c r="B407" s="20"/>
      <c r="C407" s="21"/>
    </row>
    <row r="408" spans="1:3" ht="20.25" customHeight="1">
      <c r="A408" s="96" t="s">
        <v>100</v>
      </c>
      <c r="B408" s="34"/>
      <c r="C408" s="32">
        <f>SUM(C409:C412)</f>
        <v>0</v>
      </c>
    </row>
    <row r="409" spans="1:3" ht="20.25" customHeight="1">
      <c r="A409" s="98" t="s">
        <v>105</v>
      </c>
      <c r="B409" s="42"/>
      <c r="C409" s="24">
        <v>0</v>
      </c>
    </row>
    <row r="410" spans="1:3" ht="20.25" customHeight="1">
      <c r="A410" s="98" t="s">
        <v>102</v>
      </c>
      <c r="B410" s="42"/>
      <c r="C410" s="24">
        <v>0</v>
      </c>
    </row>
    <row r="411" spans="1:3" ht="20.25" customHeight="1">
      <c r="A411" s="98" t="s">
        <v>103</v>
      </c>
      <c r="B411" s="42"/>
      <c r="C411" s="24">
        <v>0</v>
      </c>
    </row>
    <row r="412" spans="1:3" ht="20.25" customHeight="1">
      <c r="A412" s="98" t="s">
        <v>104</v>
      </c>
      <c r="B412" s="42"/>
      <c r="C412" s="24">
        <v>0</v>
      </c>
    </row>
    <row r="413" spans="1:3" ht="20.25" customHeight="1">
      <c r="A413" s="8" t="s">
        <v>31</v>
      </c>
      <c r="B413" s="5" t="s">
        <v>79</v>
      </c>
      <c r="C413" s="5" t="str">
        <f>C$6</f>
        <v>VENDOR NAME</v>
      </c>
    </row>
    <row r="414" spans="1:3" ht="20.25" customHeight="1">
      <c r="A414" s="100" t="s">
        <v>80</v>
      </c>
      <c r="B414" s="101">
        <v>2.5</v>
      </c>
      <c r="C414" s="25"/>
    </row>
    <row r="415" spans="1:3" ht="20.25" customHeight="1">
      <c r="A415" s="100" t="s">
        <v>81</v>
      </c>
      <c r="B415" s="101">
        <v>1</v>
      </c>
      <c r="C415" s="9">
        <f>B415</f>
        <v>1</v>
      </c>
    </row>
    <row r="416" spans="1:3" ht="20.25" customHeight="1">
      <c r="A416" s="102" t="s">
        <v>82</v>
      </c>
      <c r="B416" s="103">
        <v>512</v>
      </c>
      <c r="C416" s="26"/>
    </row>
    <row r="417" spans="1:3" ht="20.25" customHeight="1">
      <c r="A417" s="102" t="s">
        <v>83</v>
      </c>
      <c r="B417" s="104">
        <v>2400</v>
      </c>
      <c r="C417" s="27"/>
    </row>
    <row r="418" spans="1:3" ht="20.25" customHeight="1">
      <c r="A418" s="102" t="s">
        <v>84</v>
      </c>
      <c r="B418" s="104">
        <f>B417*B416</f>
        <v>1228800</v>
      </c>
      <c r="C418" s="11">
        <f>C417*C416</f>
        <v>0</v>
      </c>
    </row>
    <row r="419" spans="1:3" ht="20.25" customHeight="1">
      <c r="A419" s="102" t="s">
        <v>85</v>
      </c>
      <c r="B419" s="105">
        <v>4.2</v>
      </c>
      <c r="C419" s="28"/>
    </row>
    <row r="420" spans="1:3" ht="20.25" customHeight="1">
      <c r="A420" s="102" t="s">
        <v>86</v>
      </c>
      <c r="B420" s="105">
        <v>19.600000000000001</v>
      </c>
      <c r="C420" s="28"/>
    </row>
    <row r="421" spans="1:3" ht="20.25" customHeight="1">
      <c r="A421" s="102" t="s">
        <v>87</v>
      </c>
      <c r="B421" s="103">
        <f>B419*B420</f>
        <v>82.320000000000007</v>
      </c>
      <c r="C421" s="10">
        <f>C419*C420</f>
        <v>0</v>
      </c>
    </row>
    <row r="422" spans="1:3" ht="20.25" customHeight="1">
      <c r="A422" s="102" t="s">
        <v>88</v>
      </c>
      <c r="B422" s="104">
        <f>B418/B421</f>
        <v>14927.113702623905</v>
      </c>
      <c r="C422" s="11" t="e">
        <f>C418/C421</f>
        <v>#DIV/0!</v>
      </c>
    </row>
    <row r="423" spans="1:3" ht="3" customHeight="1">
      <c r="A423" s="106"/>
      <c r="B423" s="107"/>
      <c r="C423" s="37"/>
    </row>
    <row r="424" spans="1:3" ht="20.25" customHeight="1">
      <c r="A424" s="108" t="s">
        <v>89</v>
      </c>
      <c r="B424" s="109"/>
      <c r="C424" s="29">
        <v>0</v>
      </c>
    </row>
    <row r="425" spans="1:3" ht="20.25" customHeight="1">
      <c r="A425" s="110" t="s">
        <v>90</v>
      </c>
      <c r="B425" s="111"/>
      <c r="C425" s="29">
        <v>0</v>
      </c>
    </row>
    <row r="426" spans="1:3" ht="20.25" customHeight="1">
      <c r="A426" s="110" t="s">
        <v>91</v>
      </c>
      <c r="B426" s="111"/>
      <c r="C426" s="29">
        <v>0</v>
      </c>
    </row>
    <row r="427" spans="1:3" ht="3" customHeight="1">
      <c r="A427" s="112"/>
      <c r="B427" s="112"/>
      <c r="C427" s="37"/>
    </row>
    <row r="428" spans="1:3" ht="20.25" customHeight="1">
      <c r="A428" s="110" t="s">
        <v>92</v>
      </c>
      <c r="B428" s="111"/>
      <c r="C428" s="12">
        <f>SUM(C424:C426)</f>
        <v>0</v>
      </c>
    </row>
    <row r="429" spans="1:3" ht="20.25" customHeight="1">
      <c r="A429" s="113" t="s">
        <v>93</v>
      </c>
      <c r="B429" s="114"/>
      <c r="C429" s="13" t="e">
        <f>C424/C421/$B415</f>
        <v>#DIV/0!</v>
      </c>
    </row>
    <row r="430" spans="1:3" ht="20.25" customHeight="1">
      <c r="A430" s="113" t="s">
        <v>94</v>
      </c>
      <c r="B430" s="114"/>
      <c r="C430" s="14" t="e">
        <f>C424/C418/$B415</f>
        <v>#DIV/0!</v>
      </c>
    </row>
    <row r="431" spans="1:3" ht="20.25" customHeight="1">
      <c r="A431" s="20" t="s">
        <v>95</v>
      </c>
      <c r="B431" s="20"/>
      <c r="C431" s="21"/>
    </row>
    <row r="432" spans="1:3" ht="20.25" customHeight="1">
      <c r="A432" s="110" t="s">
        <v>96</v>
      </c>
      <c r="B432" s="111"/>
      <c r="C432" s="30"/>
    </row>
    <row r="433" spans="1:3" ht="20.25" customHeight="1">
      <c r="A433" s="100" t="s">
        <v>97</v>
      </c>
      <c r="B433" s="115">
        <v>1200</v>
      </c>
      <c r="C433" s="30"/>
    </row>
    <row r="434" spans="1:3" ht="20.25" customHeight="1">
      <c r="A434" s="100" t="s">
        <v>98</v>
      </c>
      <c r="B434" s="115">
        <v>140</v>
      </c>
      <c r="C434" s="30"/>
    </row>
    <row r="435" spans="1:3" ht="20.25" customHeight="1">
      <c r="A435" s="100" t="s">
        <v>99</v>
      </c>
      <c r="B435" s="115">
        <v>140</v>
      </c>
      <c r="C435" s="30"/>
    </row>
    <row r="436" spans="1:3" ht="20.25" customHeight="1">
      <c r="A436" s="20" t="s">
        <v>32</v>
      </c>
      <c r="B436" s="20"/>
      <c r="C436" s="21"/>
    </row>
    <row r="437" spans="1:3" ht="20.25" customHeight="1">
      <c r="A437" s="96" t="s">
        <v>100</v>
      </c>
      <c r="B437" s="34"/>
      <c r="C437" s="32">
        <f>SUM(C438:C441)</f>
        <v>0</v>
      </c>
    </row>
    <row r="438" spans="1:3" ht="20.25" customHeight="1">
      <c r="A438" s="98" t="s">
        <v>105</v>
      </c>
      <c r="B438" s="42"/>
      <c r="C438" s="24">
        <v>0</v>
      </c>
    </row>
    <row r="439" spans="1:3" ht="20.25" customHeight="1">
      <c r="A439" s="98" t="s">
        <v>102</v>
      </c>
      <c r="B439" s="42"/>
      <c r="C439" s="24">
        <v>0</v>
      </c>
    </row>
    <row r="440" spans="1:3" ht="20.25" customHeight="1">
      <c r="A440" s="98" t="s">
        <v>103</v>
      </c>
      <c r="B440" s="42"/>
      <c r="C440" s="24">
        <v>0</v>
      </c>
    </row>
    <row r="441" spans="1:3" ht="20.25" customHeight="1">
      <c r="A441" s="98" t="s">
        <v>104</v>
      </c>
      <c r="B441" s="42"/>
      <c r="C441" s="24">
        <v>0</v>
      </c>
    </row>
    <row r="442" spans="1:3" ht="20.25" customHeight="1">
      <c r="A442" s="8" t="s">
        <v>33</v>
      </c>
      <c r="B442" s="5" t="s">
        <v>79</v>
      </c>
      <c r="C442" s="5" t="str">
        <f>C$6</f>
        <v>VENDOR NAME</v>
      </c>
    </row>
    <row r="443" spans="1:3" ht="20.25" customHeight="1">
      <c r="A443" s="100" t="s">
        <v>80</v>
      </c>
      <c r="B443" s="101">
        <v>2.5</v>
      </c>
      <c r="C443" s="25"/>
    </row>
    <row r="444" spans="1:3" ht="20.25" customHeight="1">
      <c r="A444" s="100" t="s">
        <v>81</v>
      </c>
      <c r="B444" s="101">
        <v>1</v>
      </c>
      <c r="C444" s="9">
        <f>B444</f>
        <v>1</v>
      </c>
    </row>
    <row r="445" spans="1:3" ht="20.25" customHeight="1">
      <c r="A445" s="102" t="s">
        <v>82</v>
      </c>
      <c r="B445" s="103">
        <v>512</v>
      </c>
      <c r="C445" s="26"/>
    </row>
    <row r="446" spans="1:3" ht="20.25" customHeight="1">
      <c r="A446" s="102" t="s">
        <v>83</v>
      </c>
      <c r="B446" s="104">
        <v>4896</v>
      </c>
      <c r="C446" s="27"/>
    </row>
    <row r="447" spans="1:3" ht="20.25" customHeight="1">
      <c r="A447" s="102" t="s">
        <v>84</v>
      </c>
      <c r="B447" s="104">
        <f>B446*B445</f>
        <v>2506752</v>
      </c>
      <c r="C447" s="11">
        <f>C446*C445</f>
        <v>0</v>
      </c>
    </row>
    <row r="448" spans="1:3" ht="20.25" customHeight="1">
      <c r="A448" s="102" t="s">
        <v>85</v>
      </c>
      <c r="B448" s="105">
        <v>4.2</v>
      </c>
      <c r="C448" s="28"/>
    </row>
    <row r="449" spans="1:3" ht="20.25" customHeight="1">
      <c r="A449" s="102" t="s">
        <v>86</v>
      </c>
      <c r="B449" s="105">
        <v>40</v>
      </c>
      <c r="C449" s="28"/>
    </row>
    <row r="450" spans="1:3" ht="20.25" customHeight="1">
      <c r="A450" s="102" t="s">
        <v>87</v>
      </c>
      <c r="B450" s="103">
        <f>B448*B449</f>
        <v>168</v>
      </c>
      <c r="C450" s="10">
        <f>C448*C449</f>
        <v>0</v>
      </c>
    </row>
    <row r="451" spans="1:3" ht="20.25" customHeight="1">
      <c r="A451" s="102" t="s">
        <v>88</v>
      </c>
      <c r="B451" s="104">
        <f>B447/B450</f>
        <v>14921.142857142857</v>
      </c>
      <c r="C451" s="11" t="e">
        <f>C447/C450</f>
        <v>#DIV/0!</v>
      </c>
    </row>
    <row r="452" spans="1:3" ht="3" customHeight="1">
      <c r="A452" s="106"/>
      <c r="B452" s="107"/>
      <c r="C452" s="37"/>
    </row>
    <row r="453" spans="1:3" ht="20.25" customHeight="1">
      <c r="A453" s="108" t="s">
        <v>89</v>
      </c>
      <c r="B453" s="109"/>
      <c r="C453" s="29">
        <v>0</v>
      </c>
    </row>
    <row r="454" spans="1:3" ht="20.25" customHeight="1">
      <c r="A454" s="110" t="s">
        <v>90</v>
      </c>
      <c r="B454" s="111"/>
      <c r="C454" s="29">
        <v>0</v>
      </c>
    </row>
    <row r="455" spans="1:3" ht="20.25" customHeight="1">
      <c r="A455" s="110" t="s">
        <v>91</v>
      </c>
      <c r="B455" s="111"/>
      <c r="C455" s="29">
        <v>0</v>
      </c>
    </row>
    <row r="456" spans="1:3" ht="3" customHeight="1">
      <c r="A456" s="112"/>
      <c r="B456" s="112"/>
      <c r="C456" s="37"/>
    </row>
    <row r="457" spans="1:3" ht="20.25" customHeight="1">
      <c r="A457" s="110" t="s">
        <v>92</v>
      </c>
      <c r="B457" s="111"/>
      <c r="C457" s="12">
        <f>SUM(C453:C455)</f>
        <v>0</v>
      </c>
    </row>
    <row r="458" spans="1:3" ht="20.25" customHeight="1">
      <c r="A458" s="113" t="s">
        <v>93</v>
      </c>
      <c r="B458" s="114"/>
      <c r="C458" s="13" t="e">
        <f>C453/C450/$B444</f>
        <v>#DIV/0!</v>
      </c>
    </row>
    <row r="459" spans="1:3" ht="20.25" customHeight="1">
      <c r="A459" s="113" t="s">
        <v>94</v>
      </c>
      <c r="B459" s="114"/>
      <c r="C459" s="14" t="e">
        <f>C453/C447/$B444</f>
        <v>#DIV/0!</v>
      </c>
    </row>
    <row r="460" spans="1:3" ht="20.25" customHeight="1">
      <c r="A460" s="20" t="s">
        <v>95</v>
      </c>
      <c r="B460" s="20"/>
      <c r="C460" s="21"/>
    </row>
    <row r="461" spans="1:3" ht="20.25" customHeight="1">
      <c r="A461" s="110" t="s">
        <v>96</v>
      </c>
      <c r="B461" s="111"/>
      <c r="C461" s="30"/>
    </row>
    <row r="462" spans="1:3" ht="20.25" customHeight="1">
      <c r="A462" s="100" t="s">
        <v>97</v>
      </c>
      <c r="B462" s="115">
        <v>1200</v>
      </c>
      <c r="C462" s="30"/>
    </row>
    <row r="463" spans="1:3" ht="20.25" customHeight="1">
      <c r="A463" s="100" t="s">
        <v>98</v>
      </c>
      <c r="B463" s="115">
        <v>140</v>
      </c>
      <c r="C463" s="30"/>
    </row>
    <row r="464" spans="1:3" ht="20.25" customHeight="1">
      <c r="A464" s="100" t="s">
        <v>99</v>
      </c>
      <c r="B464" s="115">
        <v>140</v>
      </c>
      <c r="C464" s="30"/>
    </row>
    <row r="465" spans="1:3" ht="20.25" customHeight="1">
      <c r="A465" s="20" t="s">
        <v>34</v>
      </c>
      <c r="B465" s="20"/>
      <c r="C465" s="21"/>
    </row>
    <row r="466" spans="1:3" ht="20.25" customHeight="1">
      <c r="A466" s="96" t="s">
        <v>100</v>
      </c>
      <c r="B466" s="34"/>
      <c r="C466" s="32">
        <f>SUM(C467:C470)</f>
        <v>0</v>
      </c>
    </row>
    <row r="467" spans="1:3" ht="20.25" customHeight="1">
      <c r="A467" s="98" t="s">
        <v>105</v>
      </c>
      <c r="B467" s="42"/>
      <c r="C467" s="24">
        <v>0</v>
      </c>
    </row>
    <row r="468" spans="1:3" ht="20.25" customHeight="1">
      <c r="A468" s="98" t="s">
        <v>102</v>
      </c>
      <c r="B468" s="42"/>
      <c r="C468" s="24">
        <v>0</v>
      </c>
    </row>
    <row r="469" spans="1:3" ht="20.25" customHeight="1">
      <c r="A469" s="98" t="s">
        <v>103</v>
      </c>
      <c r="B469" s="42"/>
      <c r="C469" s="24">
        <v>0</v>
      </c>
    </row>
    <row r="470" spans="1:3" ht="20.25" customHeight="1">
      <c r="A470" s="98" t="s">
        <v>104</v>
      </c>
      <c r="B470" s="42"/>
      <c r="C470" s="24">
        <v>0</v>
      </c>
    </row>
    <row r="471" spans="1:3" ht="20.25" customHeight="1">
      <c r="A471" s="8" t="s">
        <v>35</v>
      </c>
      <c r="B471" s="5" t="s">
        <v>79</v>
      </c>
      <c r="C471" s="5" t="str">
        <f>C$6</f>
        <v>VENDOR NAME</v>
      </c>
    </row>
    <row r="472" spans="1:3" ht="20.25" customHeight="1">
      <c r="A472" s="100" t="s">
        <v>80</v>
      </c>
      <c r="B472" s="101">
        <v>2.5</v>
      </c>
      <c r="C472" s="25"/>
    </row>
    <row r="473" spans="1:3" ht="20.25" customHeight="1">
      <c r="A473" s="100" t="s">
        <v>81</v>
      </c>
      <c r="B473" s="101">
        <v>1</v>
      </c>
      <c r="C473" s="9">
        <f>B473</f>
        <v>1</v>
      </c>
    </row>
    <row r="474" spans="1:3" ht="20.25" customHeight="1">
      <c r="A474" s="102" t="s">
        <v>82</v>
      </c>
      <c r="B474" s="103">
        <v>512</v>
      </c>
      <c r="C474" s="26"/>
    </row>
    <row r="475" spans="1:3" ht="20.25" customHeight="1">
      <c r="A475" s="102" t="s">
        <v>83</v>
      </c>
      <c r="B475" s="104">
        <v>2560</v>
      </c>
      <c r="C475" s="27"/>
    </row>
    <row r="476" spans="1:3" ht="20.25" customHeight="1">
      <c r="A476" s="102" t="s">
        <v>84</v>
      </c>
      <c r="B476" s="104">
        <f>B475*B474</f>
        <v>1310720</v>
      </c>
      <c r="C476" s="11">
        <f>C475*C474</f>
        <v>0</v>
      </c>
    </row>
    <row r="477" spans="1:3" ht="20.25" customHeight="1">
      <c r="A477" s="102" t="s">
        <v>85</v>
      </c>
      <c r="B477" s="105">
        <v>4.2</v>
      </c>
      <c r="C477" s="28"/>
    </row>
    <row r="478" spans="1:3" ht="20.25" customHeight="1">
      <c r="A478" s="102" t="s">
        <v>86</v>
      </c>
      <c r="B478" s="105">
        <v>21</v>
      </c>
      <c r="C478" s="28"/>
    </row>
    <row r="479" spans="1:3" ht="20.25" customHeight="1">
      <c r="A479" s="102" t="s">
        <v>87</v>
      </c>
      <c r="B479" s="103">
        <f>B477*B478</f>
        <v>88.2</v>
      </c>
      <c r="C479" s="10">
        <f>C477*C478</f>
        <v>0</v>
      </c>
    </row>
    <row r="480" spans="1:3" ht="20.25" customHeight="1">
      <c r="A480" s="102" t="s">
        <v>88</v>
      </c>
      <c r="B480" s="104">
        <f>B476/B479</f>
        <v>14860.770975056688</v>
      </c>
      <c r="C480" s="11" t="e">
        <f>C476/C479</f>
        <v>#DIV/0!</v>
      </c>
    </row>
    <row r="481" spans="1:3" ht="3" customHeight="1">
      <c r="A481" s="106"/>
      <c r="B481" s="107"/>
      <c r="C481" s="37"/>
    </row>
    <row r="482" spans="1:3" ht="20.25" customHeight="1">
      <c r="A482" s="108" t="s">
        <v>89</v>
      </c>
      <c r="B482" s="109"/>
      <c r="C482" s="29">
        <v>0</v>
      </c>
    </row>
    <row r="483" spans="1:3" ht="20.25" customHeight="1">
      <c r="A483" s="110" t="s">
        <v>90</v>
      </c>
      <c r="B483" s="111"/>
      <c r="C483" s="29">
        <v>0</v>
      </c>
    </row>
    <row r="484" spans="1:3" ht="20.25" customHeight="1">
      <c r="A484" s="110" t="s">
        <v>91</v>
      </c>
      <c r="B484" s="111"/>
      <c r="C484" s="29">
        <v>0</v>
      </c>
    </row>
    <row r="485" spans="1:3" ht="3" customHeight="1">
      <c r="A485" s="112"/>
      <c r="B485" s="112"/>
      <c r="C485" s="37"/>
    </row>
    <row r="486" spans="1:3" ht="20.25" customHeight="1">
      <c r="A486" s="110" t="s">
        <v>92</v>
      </c>
      <c r="B486" s="111"/>
      <c r="C486" s="12">
        <f>SUM(C482:C484)</f>
        <v>0</v>
      </c>
    </row>
    <row r="487" spans="1:3" ht="20.25" customHeight="1">
      <c r="A487" s="113" t="s">
        <v>93</v>
      </c>
      <c r="B487" s="114"/>
      <c r="C487" s="13" t="e">
        <f>C482/C479/$B473</f>
        <v>#DIV/0!</v>
      </c>
    </row>
    <row r="488" spans="1:3" ht="20.25" customHeight="1">
      <c r="A488" s="113" t="s">
        <v>94</v>
      </c>
      <c r="B488" s="114"/>
      <c r="C488" s="14" t="e">
        <f>C482/C476/$B473</f>
        <v>#DIV/0!</v>
      </c>
    </row>
    <row r="489" spans="1:3" ht="20.25" customHeight="1">
      <c r="A489" s="20" t="s">
        <v>95</v>
      </c>
      <c r="B489" s="20"/>
      <c r="C489" s="21"/>
    </row>
    <row r="490" spans="1:3" ht="20.25" customHeight="1">
      <c r="A490" s="110" t="s">
        <v>96</v>
      </c>
      <c r="B490" s="111"/>
      <c r="C490" s="30"/>
    </row>
    <row r="491" spans="1:3" ht="20.25" customHeight="1">
      <c r="A491" s="100" t="s">
        <v>97</v>
      </c>
      <c r="B491" s="115">
        <v>1200</v>
      </c>
      <c r="C491" s="30"/>
    </row>
    <row r="492" spans="1:3" ht="20.25" customHeight="1">
      <c r="A492" s="100" t="s">
        <v>98</v>
      </c>
      <c r="B492" s="115">
        <v>140</v>
      </c>
      <c r="C492" s="30"/>
    </row>
    <row r="493" spans="1:3" ht="20.25" customHeight="1">
      <c r="A493" s="100" t="s">
        <v>99</v>
      </c>
      <c r="B493" s="115">
        <v>140</v>
      </c>
      <c r="C493" s="30"/>
    </row>
    <row r="494" spans="1:3" ht="20.25" customHeight="1">
      <c r="A494" s="20" t="s">
        <v>36</v>
      </c>
      <c r="B494" s="20"/>
      <c r="C494" s="21"/>
    </row>
    <row r="495" spans="1:3" ht="20.25" customHeight="1">
      <c r="A495" s="96" t="s">
        <v>100</v>
      </c>
      <c r="B495" s="97"/>
      <c r="C495" s="32">
        <f>SUM(C496:C499)</f>
        <v>0</v>
      </c>
    </row>
    <row r="496" spans="1:3" ht="20.25" customHeight="1">
      <c r="A496" s="98" t="s">
        <v>105</v>
      </c>
      <c r="B496" s="99"/>
      <c r="C496" s="24">
        <v>0</v>
      </c>
    </row>
    <row r="497" spans="1:3" ht="20.25" customHeight="1">
      <c r="A497" s="98" t="s">
        <v>102</v>
      </c>
      <c r="B497" s="99"/>
      <c r="C497" s="24">
        <v>0</v>
      </c>
    </row>
    <row r="498" spans="1:3" ht="20.25" customHeight="1">
      <c r="A498" s="98" t="s">
        <v>103</v>
      </c>
      <c r="B498" s="99"/>
      <c r="C498" s="24">
        <v>0</v>
      </c>
    </row>
    <row r="499" spans="1:3" ht="20.25" customHeight="1">
      <c r="A499" s="98" t="s">
        <v>104</v>
      </c>
      <c r="B499" s="99"/>
      <c r="C499" s="24">
        <v>0</v>
      </c>
    </row>
    <row r="500" spans="1:3" ht="20.25" customHeight="1">
      <c r="A500" s="8" t="s">
        <v>37</v>
      </c>
      <c r="B500" s="5" t="s">
        <v>79</v>
      </c>
      <c r="C500" s="5" t="str">
        <f>C$6</f>
        <v>VENDOR NAME</v>
      </c>
    </row>
    <row r="501" spans="1:3" ht="20.25" customHeight="1">
      <c r="A501" s="100" t="s">
        <v>80</v>
      </c>
      <c r="B501" s="101">
        <v>2.5</v>
      </c>
      <c r="C501" s="25"/>
    </row>
    <row r="502" spans="1:3" ht="20.25" customHeight="1">
      <c r="A502" s="100" t="s">
        <v>81</v>
      </c>
      <c r="B502" s="101">
        <v>4</v>
      </c>
      <c r="C502" s="9">
        <f>B502</f>
        <v>4</v>
      </c>
    </row>
    <row r="503" spans="1:3" ht="20.25" customHeight="1">
      <c r="A503" s="102" t="s">
        <v>82</v>
      </c>
      <c r="B503" s="103">
        <v>320</v>
      </c>
      <c r="C503" s="26"/>
    </row>
    <row r="504" spans="1:3" ht="20.25" customHeight="1">
      <c r="A504" s="102" t="s">
        <v>83</v>
      </c>
      <c r="B504" s="104">
        <v>1472</v>
      </c>
      <c r="C504" s="27"/>
    </row>
    <row r="505" spans="1:3" ht="20.25" customHeight="1">
      <c r="A505" s="102" t="s">
        <v>84</v>
      </c>
      <c r="B505" s="104">
        <f>B504*B503</f>
        <v>471040</v>
      </c>
      <c r="C505" s="11">
        <f>C504*C503</f>
        <v>0</v>
      </c>
    </row>
    <row r="506" spans="1:3" ht="20.25" customHeight="1">
      <c r="A506" s="102" t="s">
        <v>85</v>
      </c>
      <c r="B506" s="105">
        <v>2.7</v>
      </c>
      <c r="C506" s="28"/>
    </row>
    <row r="507" spans="1:3" ht="20.25" customHeight="1">
      <c r="A507" s="102" t="s">
        <v>86</v>
      </c>
      <c r="B507" s="105">
        <v>11.91</v>
      </c>
      <c r="C507" s="28"/>
    </row>
    <row r="508" spans="1:3" ht="20.25" customHeight="1">
      <c r="A508" s="102" t="s">
        <v>87</v>
      </c>
      <c r="B508" s="103">
        <f>B506*B507</f>
        <v>32.157000000000004</v>
      </c>
      <c r="C508" s="10">
        <f>C506*C507</f>
        <v>0</v>
      </c>
    </row>
    <row r="509" spans="1:3" ht="20.25" customHeight="1">
      <c r="A509" s="102" t="s">
        <v>88</v>
      </c>
      <c r="B509" s="104">
        <f>B505/B508</f>
        <v>14648.132599434026</v>
      </c>
      <c r="C509" s="11" t="e">
        <f>C505/C508</f>
        <v>#DIV/0!</v>
      </c>
    </row>
    <row r="510" spans="1:3" ht="3" customHeight="1">
      <c r="A510" s="106"/>
      <c r="B510" s="107"/>
      <c r="C510" s="37"/>
    </row>
    <row r="511" spans="1:3" ht="20.25" customHeight="1">
      <c r="A511" s="108" t="s">
        <v>89</v>
      </c>
      <c r="B511" s="109"/>
      <c r="C511" s="29">
        <v>0</v>
      </c>
    </row>
    <row r="512" spans="1:3" ht="20.25" customHeight="1">
      <c r="A512" s="110" t="s">
        <v>90</v>
      </c>
      <c r="B512" s="111"/>
      <c r="C512" s="29">
        <v>0</v>
      </c>
    </row>
    <row r="513" spans="1:3" ht="20.25" customHeight="1">
      <c r="A513" s="110" t="s">
        <v>91</v>
      </c>
      <c r="B513" s="111"/>
      <c r="C513" s="29">
        <v>0</v>
      </c>
    </row>
    <row r="514" spans="1:3" ht="3" customHeight="1">
      <c r="A514" s="112"/>
      <c r="B514" s="112"/>
      <c r="C514" s="37"/>
    </row>
    <row r="515" spans="1:3" ht="20.25" customHeight="1">
      <c r="A515" s="110" t="s">
        <v>92</v>
      </c>
      <c r="B515" s="111"/>
      <c r="C515" s="12">
        <f>SUM(C511:C513)</f>
        <v>0</v>
      </c>
    </row>
    <row r="516" spans="1:3" ht="20.25" customHeight="1">
      <c r="A516" s="113" t="s">
        <v>93</v>
      </c>
      <c r="B516" s="114"/>
      <c r="C516" s="13" t="e">
        <f>C511/C508/$B502</f>
        <v>#DIV/0!</v>
      </c>
    </row>
    <row r="517" spans="1:3" ht="20.25" customHeight="1">
      <c r="A517" s="113" t="s">
        <v>94</v>
      </c>
      <c r="B517" s="114"/>
      <c r="C517" s="14" t="e">
        <f>C511/C505/$B502</f>
        <v>#DIV/0!</v>
      </c>
    </row>
    <row r="518" spans="1:3" ht="20.25" customHeight="1">
      <c r="A518" s="20" t="s">
        <v>95</v>
      </c>
      <c r="B518" s="20"/>
      <c r="C518" s="21"/>
    </row>
    <row r="519" spans="1:3" ht="20.25" customHeight="1">
      <c r="A519" s="110" t="s">
        <v>96</v>
      </c>
      <c r="B519" s="111"/>
      <c r="C519" s="30"/>
    </row>
    <row r="520" spans="1:3" ht="20.25" customHeight="1">
      <c r="A520" s="100" t="s">
        <v>97</v>
      </c>
      <c r="B520" s="115">
        <v>1200</v>
      </c>
      <c r="C520" s="30"/>
    </row>
    <row r="521" spans="1:3" ht="20.25" customHeight="1">
      <c r="A521" s="100" t="s">
        <v>98</v>
      </c>
      <c r="B521" s="115">
        <v>140</v>
      </c>
      <c r="C521" s="30"/>
    </row>
    <row r="522" spans="1:3" ht="20.25" customHeight="1">
      <c r="A522" s="100" t="s">
        <v>99</v>
      </c>
      <c r="B522" s="115">
        <v>140</v>
      </c>
      <c r="C522" s="30"/>
    </row>
    <row r="523" spans="1:3" ht="20.25" customHeight="1">
      <c r="A523" s="20" t="s">
        <v>109</v>
      </c>
      <c r="B523" s="20"/>
      <c r="C523" s="21"/>
    </row>
    <row r="524" spans="1:3" ht="20.25" customHeight="1">
      <c r="A524" s="96" t="s">
        <v>100</v>
      </c>
      <c r="B524" s="34"/>
      <c r="C524" s="32">
        <f>SUM(C525:C528)</f>
        <v>0</v>
      </c>
    </row>
    <row r="525" spans="1:3" ht="20.25" customHeight="1">
      <c r="A525" s="98" t="s">
        <v>105</v>
      </c>
      <c r="B525" s="42"/>
      <c r="C525" s="24">
        <v>0</v>
      </c>
    </row>
    <row r="526" spans="1:3" ht="20.25" customHeight="1">
      <c r="A526" s="98" t="s">
        <v>102</v>
      </c>
      <c r="B526" s="42"/>
      <c r="C526" s="24">
        <v>0</v>
      </c>
    </row>
    <row r="527" spans="1:3" ht="20.25" customHeight="1">
      <c r="A527" s="98" t="s">
        <v>103</v>
      </c>
      <c r="B527" s="42"/>
      <c r="C527" s="24">
        <v>0</v>
      </c>
    </row>
    <row r="528" spans="1:3" ht="20.25" customHeight="1">
      <c r="A528" s="98" t="s">
        <v>104</v>
      </c>
      <c r="B528" s="42"/>
      <c r="C528" s="24">
        <v>0</v>
      </c>
    </row>
    <row r="529" spans="1:3" ht="20.25" customHeight="1">
      <c r="A529" s="8" t="s">
        <v>39</v>
      </c>
      <c r="B529" s="5" t="s">
        <v>79</v>
      </c>
      <c r="C529" s="5" t="str">
        <f>C$6</f>
        <v>VENDOR NAME</v>
      </c>
    </row>
    <row r="530" spans="1:3" ht="20.25" customHeight="1">
      <c r="A530" s="100" t="s">
        <v>80</v>
      </c>
      <c r="B530" s="101">
        <v>2.5</v>
      </c>
      <c r="C530" s="25"/>
    </row>
    <row r="531" spans="1:3" ht="20.25" customHeight="1">
      <c r="A531" s="100" t="s">
        <v>81</v>
      </c>
      <c r="B531" s="101">
        <v>6</v>
      </c>
      <c r="C531" s="9">
        <f>B531</f>
        <v>6</v>
      </c>
    </row>
    <row r="532" spans="1:3" ht="20.25" customHeight="1">
      <c r="A532" s="102" t="s">
        <v>82</v>
      </c>
      <c r="B532" s="103">
        <v>240</v>
      </c>
      <c r="C532" s="26"/>
    </row>
    <row r="533" spans="1:3" ht="20.25" customHeight="1">
      <c r="A533" s="102" t="s">
        <v>83</v>
      </c>
      <c r="B533" s="104">
        <v>1616</v>
      </c>
      <c r="C533" s="27"/>
    </row>
    <row r="534" spans="1:3" ht="20.25" customHeight="1">
      <c r="A534" s="102" t="s">
        <v>84</v>
      </c>
      <c r="B534" s="104">
        <f>B533*B532</f>
        <v>387840</v>
      </c>
      <c r="C534" s="11">
        <f>C533*C532</f>
        <v>0</v>
      </c>
    </row>
    <row r="535" spans="1:3" ht="20.25" customHeight="1">
      <c r="A535" s="102" t="s">
        <v>85</v>
      </c>
      <c r="B535" s="105">
        <v>2</v>
      </c>
      <c r="C535" s="28"/>
    </row>
    <row r="536" spans="1:3" ht="20.25" customHeight="1">
      <c r="A536" s="102" t="s">
        <v>86</v>
      </c>
      <c r="B536" s="105">
        <v>13.2</v>
      </c>
      <c r="C536" s="28"/>
    </row>
    <row r="537" spans="1:3" ht="20.25" customHeight="1">
      <c r="A537" s="102" t="s">
        <v>87</v>
      </c>
      <c r="B537" s="103">
        <f>B535*B536</f>
        <v>26.4</v>
      </c>
      <c r="C537" s="10">
        <f>C535*C536</f>
        <v>0</v>
      </c>
    </row>
    <row r="538" spans="1:3" ht="20.25" customHeight="1">
      <c r="A538" s="102" t="s">
        <v>88</v>
      </c>
      <c r="B538" s="104">
        <f>B534/B537</f>
        <v>14690.909090909092</v>
      </c>
      <c r="C538" s="11" t="e">
        <f>C534/C537</f>
        <v>#DIV/0!</v>
      </c>
    </row>
    <row r="539" spans="1:3" ht="3" customHeight="1">
      <c r="A539" s="106"/>
      <c r="B539" s="107"/>
      <c r="C539" s="37"/>
    </row>
    <row r="540" spans="1:3" ht="20.25" customHeight="1">
      <c r="A540" s="108" t="s">
        <v>89</v>
      </c>
      <c r="B540" s="109"/>
      <c r="C540" s="29">
        <v>0</v>
      </c>
    </row>
    <row r="541" spans="1:3" ht="20.25" customHeight="1">
      <c r="A541" s="110" t="s">
        <v>90</v>
      </c>
      <c r="B541" s="111"/>
      <c r="C541" s="29">
        <v>0</v>
      </c>
    </row>
    <row r="542" spans="1:3" ht="20.25" customHeight="1">
      <c r="A542" s="110" t="s">
        <v>91</v>
      </c>
      <c r="B542" s="111"/>
      <c r="C542" s="29">
        <v>0</v>
      </c>
    </row>
    <row r="543" spans="1:3" ht="3" customHeight="1">
      <c r="A543" s="112"/>
      <c r="B543" s="112"/>
      <c r="C543" s="37"/>
    </row>
    <row r="544" spans="1:3" ht="20.25" customHeight="1">
      <c r="A544" s="110" t="s">
        <v>92</v>
      </c>
      <c r="B544" s="111"/>
      <c r="C544" s="12">
        <f>SUM(C540:C542)</f>
        <v>0</v>
      </c>
    </row>
    <row r="545" spans="1:3" ht="20.25" customHeight="1">
      <c r="A545" s="113" t="s">
        <v>93</v>
      </c>
      <c r="B545" s="114"/>
      <c r="C545" s="13" t="e">
        <f>C540/C537/$B531</f>
        <v>#DIV/0!</v>
      </c>
    </row>
    <row r="546" spans="1:3" ht="20.25" customHeight="1">
      <c r="A546" s="113" t="s">
        <v>94</v>
      </c>
      <c r="B546" s="114"/>
      <c r="C546" s="14" t="e">
        <f>C540/C534/$B531</f>
        <v>#DIV/0!</v>
      </c>
    </row>
    <row r="547" spans="1:3" ht="20.25" customHeight="1">
      <c r="A547" s="20" t="s">
        <v>95</v>
      </c>
      <c r="B547" s="20"/>
      <c r="C547" s="21"/>
    </row>
    <row r="548" spans="1:3" ht="20.25" customHeight="1">
      <c r="A548" s="110" t="s">
        <v>96</v>
      </c>
      <c r="B548" s="111"/>
      <c r="C548" s="30"/>
    </row>
    <row r="549" spans="1:3" ht="20.25" customHeight="1">
      <c r="A549" s="100" t="s">
        <v>97</v>
      </c>
      <c r="B549" s="115">
        <v>1200</v>
      </c>
      <c r="C549" s="30"/>
    </row>
    <row r="550" spans="1:3" ht="20.25" customHeight="1">
      <c r="A550" s="100" t="s">
        <v>98</v>
      </c>
      <c r="B550" s="115">
        <v>140</v>
      </c>
      <c r="C550" s="30"/>
    </row>
    <row r="551" spans="1:3" ht="20.25" customHeight="1">
      <c r="A551" s="100" t="s">
        <v>99</v>
      </c>
      <c r="B551" s="115">
        <v>140</v>
      </c>
      <c r="C551" s="30"/>
    </row>
    <row r="552" spans="1:3" ht="20.25" customHeight="1">
      <c r="A552" s="20" t="s">
        <v>40</v>
      </c>
      <c r="B552" s="20"/>
      <c r="C552" s="21"/>
    </row>
    <row r="553" spans="1:3" ht="20.25" customHeight="1">
      <c r="A553" s="96" t="s">
        <v>100</v>
      </c>
      <c r="B553" s="34"/>
      <c r="C553" s="32">
        <f>SUM(C554:C557)</f>
        <v>0</v>
      </c>
    </row>
    <row r="554" spans="1:3" ht="20.25" customHeight="1">
      <c r="A554" s="98" t="s">
        <v>105</v>
      </c>
      <c r="B554" s="42"/>
      <c r="C554" s="24">
        <v>0</v>
      </c>
    </row>
    <row r="555" spans="1:3" ht="20.25" customHeight="1">
      <c r="A555" s="98" t="s">
        <v>102</v>
      </c>
      <c r="B555" s="42"/>
      <c r="C555" s="24">
        <v>0</v>
      </c>
    </row>
    <row r="556" spans="1:3" ht="20.25" customHeight="1">
      <c r="A556" s="98" t="s">
        <v>103</v>
      </c>
      <c r="B556" s="42"/>
      <c r="C556" s="24">
        <v>0</v>
      </c>
    </row>
    <row r="557" spans="1:3" ht="20.25" customHeight="1">
      <c r="A557" s="98" t="s">
        <v>104</v>
      </c>
      <c r="B557" s="42"/>
      <c r="C557" s="24">
        <v>0</v>
      </c>
    </row>
  </sheetData>
  <sheetProtection selectLockedCells="1"/>
  <mergeCells count="116">
    <mergeCell ref="A26:B26"/>
    <mergeCell ref="A27:B27"/>
    <mergeCell ref="A82:B82"/>
    <mergeCell ref="A83:C83"/>
    <mergeCell ref="A84:C84"/>
    <mergeCell ref="A74:B74"/>
    <mergeCell ref="A1:C1"/>
    <mergeCell ref="A2:C2"/>
    <mergeCell ref="A3:C3"/>
    <mergeCell ref="A5:C5"/>
    <mergeCell ref="A7:B7"/>
    <mergeCell ref="A8:B8"/>
    <mergeCell ref="A11:B11"/>
    <mergeCell ref="A12:B12"/>
    <mergeCell ref="A37:B3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81:B81"/>
    <mergeCell ref="A78:B78"/>
    <mergeCell ref="A79:B79"/>
    <mergeCell ref="A80:B80"/>
    <mergeCell ref="A147:B147"/>
    <mergeCell ref="A51:B51"/>
    <mergeCell ref="A52:B52"/>
    <mergeCell ref="A53:B53"/>
    <mergeCell ref="A55:B55"/>
    <mergeCell ref="A56:B56"/>
    <mergeCell ref="A75:B75"/>
    <mergeCell ref="A117:B117"/>
    <mergeCell ref="A63:B63"/>
    <mergeCell ref="A64:B64"/>
    <mergeCell ref="A65:B65"/>
    <mergeCell ref="A66:B66"/>
    <mergeCell ref="A67:B67"/>
    <mergeCell ref="A57:B57"/>
    <mergeCell ref="A58:B58"/>
    <mergeCell ref="A68:B68"/>
    <mergeCell ref="A87:B87"/>
    <mergeCell ref="A88:B88"/>
    <mergeCell ref="A90:B90"/>
    <mergeCell ref="A91:B91"/>
    <mergeCell ref="A24:B24"/>
    <mergeCell ref="A25:B25"/>
    <mergeCell ref="A69:B69"/>
    <mergeCell ref="A70:B70"/>
    <mergeCell ref="A71:B71"/>
    <mergeCell ref="A72:C72"/>
    <mergeCell ref="A76:B76"/>
    <mergeCell ref="A77:B77"/>
    <mergeCell ref="A47:B47"/>
    <mergeCell ref="A48:B48"/>
    <mergeCell ref="A49:B49"/>
    <mergeCell ref="A42:B42"/>
    <mergeCell ref="A43:B43"/>
    <mergeCell ref="A44:B44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92:B92"/>
    <mergeCell ref="A179:B179"/>
    <mergeCell ref="A180:B180"/>
    <mergeCell ref="A148:B148"/>
    <mergeCell ref="A149:B149"/>
    <mergeCell ref="A150:B150"/>
    <mergeCell ref="A151:B151"/>
    <mergeCell ref="A163:B163"/>
    <mergeCell ref="A164:B164"/>
    <mergeCell ref="A165:B165"/>
    <mergeCell ref="A166:B166"/>
    <mergeCell ref="A176:B176"/>
    <mergeCell ref="A177:B177"/>
    <mergeCell ref="A178:B178"/>
    <mergeCell ref="A134:B134"/>
    <mergeCell ref="A135:B135"/>
    <mergeCell ref="A136:B136"/>
    <mergeCell ref="A137:B137"/>
    <mergeCell ref="A138:B138"/>
    <mergeCell ref="A142:B142"/>
    <mergeCell ref="A40:C40"/>
    <mergeCell ref="A41:C41"/>
    <mergeCell ref="A45:B45"/>
    <mergeCell ref="A9:B9"/>
    <mergeCell ref="A10:B10"/>
    <mergeCell ref="A13:B13"/>
    <mergeCell ref="A14:B14"/>
    <mergeCell ref="A167:B167"/>
    <mergeCell ref="A171:B171"/>
    <mergeCell ref="A39:B39"/>
    <mergeCell ref="A59:B59"/>
    <mergeCell ref="A60:B60"/>
    <mergeCell ref="A61:B61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12:B112"/>
    <mergeCell ref="A86:B86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61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19BB-ADC6-437C-99E5-5A1B9F44721F}">
  <dimension ref="A1:BW145"/>
  <sheetViews>
    <sheetView showGridLines="0" zoomScaleNormal="100" workbookViewId="0">
      <selection activeCell="I11" sqref="I11"/>
    </sheetView>
  </sheetViews>
  <sheetFormatPr defaultColWidth="9.140625" defaultRowHeight="12.75"/>
  <cols>
    <col min="1" max="1" width="8.28515625" style="59" customWidth="1"/>
    <col min="2" max="2" width="19.42578125" style="57" customWidth="1"/>
    <col min="3" max="3" width="19.42578125" style="58" customWidth="1"/>
    <col min="4" max="4" width="55.7109375" style="57" customWidth="1"/>
    <col min="5" max="5" width="9.42578125" style="56" customWidth="1"/>
    <col min="6" max="6" width="16.7109375" style="55" customWidth="1"/>
    <col min="7" max="7" width="16.7109375" style="53" customWidth="1"/>
    <col min="8" max="10" width="9.140625" style="53"/>
    <col min="11" max="11" width="9.140625" style="54"/>
    <col min="12" max="43" width="9.140625" style="53"/>
    <col min="44" max="16384" width="9.140625" style="52"/>
  </cols>
  <sheetData>
    <row r="1" spans="1:75" s="94" customFormat="1" ht="15.75" customHeight="1">
      <c r="A1" s="213" t="s">
        <v>110</v>
      </c>
      <c r="B1" s="214"/>
      <c r="C1" s="214"/>
      <c r="D1" s="214"/>
      <c r="E1" s="214"/>
      <c r="F1" s="214"/>
      <c r="G1" s="215"/>
      <c r="K1" s="95"/>
    </row>
    <row r="2" spans="1:75" s="94" customFormat="1" ht="15.75" customHeight="1">
      <c r="A2" s="216" t="s">
        <v>111</v>
      </c>
      <c r="B2" s="217"/>
      <c r="C2" s="217"/>
      <c r="D2" s="217"/>
      <c r="E2" s="217"/>
      <c r="F2" s="217"/>
      <c r="G2" s="218"/>
      <c r="K2" s="95"/>
    </row>
    <row r="3" spans="1:75" s="94" customFormat="1" ht="15.75" customHeight="1">
      <c r="A3" s="219" t="s">
        <v>112</v>
      </c>
      <c r="B3" s="220"/>
      <c r="C3" s="220"/>
      <c r="D3" s="220"/>
      <c r="E3" s="220"/>
      <c r="F3" s="220"/>
      <c r="G3" s="221"/>
      <c r="K3" s="95"/>
    </row>
    <row r="4" spans="1:75" s="84" customFormat="1" ht="2.25" customHeight="1">
      <c r="A4" s="222"/>
      <c r="B4" s="223"/>
      <c r="C4" s="223"/>
      <c r="D4" s="223"/>
      <c r="E4" s="223"/>
      <c r="F4" s="223"/>
      <c r="G4" s="93"/>
      <c r="K4" s="85"/>
    </row>
    <row r="5" spans="1:75" s="87" customFormat="1" ht="22.5" customHeight="1" thickBot="1">
      <c r="A5" s="92" t="s">
        <v>113</v>
      </c>
      <c r="B5" s="91" t="s">
        <v>114</v>
      </c>
      <c r="C5" s="91" t="s">
        <v>115</v>
      </c>
      <c r="D5" s="91" t="s">
        <v>116</v>
      </c>
      <c r="E5" s="91" t="s">
        <v>117</v>
      </c>
      <c r="F5" s="91" t="s">
        <v>118</v>
      </c>
      <c r="G5" s="90" t="s">
        <v>119</v>
      </c>
      <c r="H5" s="88"/>
      <c r="I5" s="88"/>
      <c r="J5" s="88"/>
      <c r="K5" s="89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</row>
    <row r="6" spans="1:75" s="84" customFormat="1" ht="2.25" customHeight="1">
      <c r="A6" s="224"/>
      <c r="B6" s="225"/>
      <c r="C6" s="225"/>
      <c r="D6" s="225"/>
      <c r="E6" s="225"/>
      <c r="F6" s="225"/>
      <c r="G6" s="86"/>
      <c r="K6" s="85"/>
    </row>
    <row r="7" spans="1:75" s="80" customFormat="1" ht="13.15" customHeight="1">
      <c r="A7" s="208" t="s">
        <v>120</v>
      </c>
      <c r="B7" s="209"/>
      <c r="C7" s="209"/>
      <c r="D7" s="209"/>
      <c r="E7" s="209"/>
      <c r="F7" s="209"/>
      <c r="G7" s="210"/>
      <c r="H7" s="79"/>
      <c r="I7" s="81"/>
      <c r="J7" s="81"/>
      <c r="K7" s="82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</row>
    <row r="8" spans="1:75" s="79" customFormat="1" ht="14.25" customHeight="1">
      <c r="A8" s="74">
        <v>1</v>
      </c>
      <c r="B8" s="135" t="s">
        <v>121</v>
      </c>
      <c r="C8" s="78" t="s">
        <v>122</v>
      </c>
      <c r="D8" s="77" t="s">
        <v>123</v>
      </c>
      <c r="E8" s="134">
        <v>20</v>
      </c>
      <c r="F8" s="76">
        <v>0</v>
      </c>
      <c r="G8" s="66">
        <f>SUM(F8*E8)</f>
        <v>0</v>
      </c>
      <c r="K8" s="83"/>
    </row>
    <row r="9" spans="1:75" s="79" customFormat="1" ht="14.25" customHeight="1">
      <c r="A9" s="74">
        <f>A8+1</f>
        <v>2</v>
      </c>
      <c r="B9" s="73" t="s">
        <v>124</v>
      </c>
      <c r="C9" s="73" t="s">
        <v>125</v>
      </c>
      <c r="D9" s="73" t="s">
        <v>126</v>
      </c>
      <c r="E9" s="68">
        <v>1</v>
      </c>
      <c r="F9" s="75">
        <v>0</v>
      </c>
      <c r="G9" s="66">
        <f>SUM(F9*E9)</f>
        <v>0</v>
      </c>
      <c r="K9" s="54"/>
      <c r="L9" s="53"/>
    </row>
    <row r="10" spans="1:75" s="79" customFormat="1" ht="15" customHeight="1">
      <c r="A10" s="211" t="s">
        <v>127</v>
      </c>
      <c r="B10" s="212"/>
      <c r="C10" s="212"/>
      <c r="D10" s="212"/>
      <c r="E10" s="212"/>
      <c r="F10" s="212"/>
      <c r="G10" s="65">
        <f>SUM(G8:G9)</f>
        <v>0</v>
      </c>
      <c r="K10" s="54"/>
      <c r="L10" s="53"/>
    </row>
    <row r="11" spans="1:75" s="79" customFormat="1" ht="14.25" customHeight="1">
      <c r="A11" s="208" t="s">
        <v>128</v>
      </c>
      <c r="B11" s="209"/>
      <c r="C11" s="209"/>
      <c r="D11" s="209"/>
      <c r="E11" s="209"/>
      <c r="F11" s="209"/>
      <c r="G11" s="210"/>
      <c r="K11" s="54"/>
      <c r="L11" s="53"/>
    </row>
    <row r="12" spans="1:75" s="79" customFormat="1" ht="14.25" customHeight="1">
      <c r="A12" s="74">
        <f>A9+1</f>
        <v>3</v>
      </c>
      <c r="B12" s="73" t="s">
        <v>129</v>
      </c>
      <c r="C12" s="73" t="s">
        <v>130</v>
      </c>
      <c r="D12" s="73" t="s">
        <v>131</v>
      </c>
      <c r="E12" s="68">
        <v>1</v>
      </c>
      <c r="F12" s="75">
        <f>SUM(G10)*0.06</f>
        <v>0</v>
      </c>
      <c r="G12" s="66">
        <f>SUM(F12*E12)</f>
        <v>0</v>
      </c>
      <c r="K12" s="54"/>
      <c r="L12" s="53"/>
    </row>
    <row r="13" spans="1:75" s="79" customFormat="1" ht="14.25" customHeight="1">
      <c r="A13" s="74">
        <f>A12+1</f>
        <v>4</v>
      </c>
      <c r="B13" s="73" t="s">
        <v>129</v>
      </c>
      <c r="C13" s="73" t="s">
        <v>132</v>
      </c>
      <c r="D13" s="73" t="s">
        <v>133</v>
      </c>
      <c r="E13" s="68">
        <v>1</v>
      </c>
      <c r="F13" s="75">
        <f>SUM(G10)*0.3</f>
        <v>0</v>
      </c>
      <c r="G13" s="66">
        <f>SUM(F13*E13)</f>
        <v>0</v>
      </c>
      <c r="K13" s="54"/>
      <c r="L13" s="53"/>
    </row>
    <row r="14" spans="1:75" s="79" customFormat="1" ht="14.25" customHeight="1">
      <c r="A14" s="74">
        <f>A13+1</f>
        <v>5</v>
      </c>
      <c r="B14" s="73" t="s">
        <v>129</v>
      </c>
      <c r="C14" s="73" t="s">
        <v>134</v>
      </c>
      <c r="D14" s="73" t="s">
        <v>135</v>
      </c>
      <c r="E14" s="68">
        <v>1</v>
      </c>
      <c r="F14" s="75">
        <f>SUM(G10)*0.04</f>
        <v>0</v>
      </c>
      <c r="G14" s="66">
        <f>SUM(F14*E14)</f>
        <v>0</v>
      </c>
      <c r="K14" s="54"/>
      <c r="L14" s="53"/>
    </row>
    <row r="15" spans="1:75" s="79" customFormat="1" ht="14.25" customHeight="1">
      <c r="A15" s="211" t="s">
        <v>127</v>
      </c>
      <c r="B15" s="212"/>
      <c r="C15" s="212"/>
      <c r="D15" s="212"/>
      <c r="E15" s="212"/>
      <c r="F15" s="212"/>
      <c r="G15" s="65">
        <f>SUM(G12:G14)</f>
        <v>0</v>
      </c>
      <c r="H15" s="81"/>
      <c r="K15" s="54"/>
      <c r="L15" s="53"/>
    </row>
    <row r="16" spans="1:75" s="79" customFormat="1" ht="14.25" customHeight="1" thickBot="1">
      <c r="A16" s="204" t="s">
        <v>136</v>
      </c>
      <c r="B16" s="205"/>
      <c r="C16" s="205"/>
      <c r="D16" s="205"/>
      <c r="E16" s="205"/>
      <c r="F16" s="205"/>
      <c r="G16" s="70">
        <f>G15+G10</f>
        <v>0</v>
      </c>
      <c r="K16" s="54"/>
      <c r="L16" s="53"/>
    </row>
    <row r="17" spans="1:75" s="79" customFormat="1" ht="14.25" customHeight="1">
      <c r="A17" s="198" t="s">
        <v>137</v>
      </c>
      <c r="B17" s="199"/>
      <c r="C17" s="199"/>
      <c r="D17" s="199"/>
      <c r="E17" s="199"/>
      <c r="F17" s="199"/>
      <c r="G17" s="200"/>
      <c r="K17" s="54"/>
      <c r="L17" s="53"/>
    </row>
    <row r="18" spans="1:75" s="79" customFormat="1" ht="14.25" customHeight="1">
      <c r="A18" s="74">
        <f>A14+1</f>
        <v>6</v>
      </c>
      <c r="B18" s="73" t="s">
        <v>138</v>
      </c>
      <c r="C18" s="73" t="s">
        <v>139</v>
      </c>
      <c r="D18" s="73" t="s">
        <v>140</v>
      </c>
      <c r="E18" s="68">
        <v>1</v>
      </c>
      <c r="F18" s="75">
        <v>0</v>
      </c>
      <c r="G18" s="66">
        <f t="shared" ref="G18:G25" si="0">SUM(F18*E18)</f>
        <v>0</v>
      </c>
      <c r="K18" s="54"/>
      <c r="L18" s="53"/>
    </row>
    <row r="19" spans="1:75" s="80" customFormat="1" ht="14.25" customHeight="1">
      <c r="A19" s="74">
        <f t="shared" ref="A19:A25" si="1">A18+1</f>
        <v>7</v>
      </c>
      <c r="B19" s="135" t="s">
        <v>121</v>
      </c>
      <c r="C19" s="78" t="s">
        <v>141</v>
      </c>
      <c r="D19" s="78" t="s">
        <v>142</v>
      </c>
      <c r="E19" s="136">
        <v>1</v>
      </c>
      <c r="F19" s="76">
        <v>0</v>
      </c>
      <c r="G19" s="66">
        <f t="shared" si="0"/>
        <v>0</v>
      </c>
      <c r="H19" s="79"/>
      <c r="I19" s="81"/>
      <c r="J19" s="81"/>
      <c r="K19" s="82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</row>
    <row r="20" spans="1:75" s="80" customFormat="1" ht="27" customHeight="1">
      <c r="A20" s="74">
        <f t="shared" si="1"/>
        <v>8</v>
      </c>
      <c r="B20" s="135" t="s">
        <v>121</v>
      </c>
      <c r="C20" s="78" t="s">
        <v>143</v>
      </c>
      <c r="D20" s="77" t="s">
        <v>144</v>
      </c>
      <c r="E20" s="134">
        <v>1</v>
      </c>
      <c r="F20" s="76">
        <v>0</v>
      </c>
      <c r="G20" s="66">
        <f t="shared" si="0"/>
        <v>0</v>
      </c>
      <c r="H20" s="81"/>
      <c r="I20" s="81"/>
      <c r="J20" s="81"/>
      <c r="K20" s="82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</row>
    <row r="21" spans="1:75" s="79" customFormat="1" ht="14.25" customHeight="1">
      <c r="A21" s="74">
        <f t="shared" si="1"/>
        <v>9</v>
      </c>
      <c r="B21" s="135" t="s">
        <v>121</v>
      </c>
      <c r="C21" s="78" t="s">
        <v>145</v>
      </c>
      <c r="D21" s="77" t="s">
        <v>146</v>
      </c>
      <c r="E21" s="134">
        <v>1</v>
      </c>
      <c r="F21" s="76">
        <v>0</v>
      </c>
      <c r="G21" s="66">
        <f t="shared" si="0"/>
        <v>0</v>
      </c>
      <c r="K21" s="54"/>
      <c r="L21" s="53"/>
    </row>
    <row r="22" spans="1:75" s="79" customFormat="1" ht="14.25" customHeight="1">
      <c r="A22" s="74">
        <f t="shared" si="1"/>
        <v>10</v>
      </c>
      <c r="B22" s="135" t="s">
        <v>121</v>
      </c>
      <c r="C22" s="78" t="s">
        <v>147</v>
      </c>
      <c r="D22" s="77" t="s">
        <v>148</v>
      </c>
      <c r="E22" s="134">
        <v>1</v>
      </c>
      <c r="F22" s="76">
        <v>0</v>
      </c>
      <c r="G22" s="66">
        <f t="shared" si="0"/>
        <v>0</v>
      </c>
      <c r="K22" s="54"/>
      <c r="L22" s="53"/>
    </row>
    <row r="23" spans="1:75" s="79" customFormat="1" ht="14.25" customHeight="1">
      <c r="A23" s="74">
        <f t="shared" si="1"/>
        <v>11</v>
      </c>
      <c r="B23" s="135" t="s">
        <v>121</v>
      </c>
      <c r="C23" s="78" t="s">
        <v>149</v>
      </c>
      <c r="D23" s="77" t="s">
        <v>150</v>
      </c>
      <c r="E23" s="134">
        <v>1</v>
      </c>
      <c r="F23" s="76">
        <v>0</v>
      </c>
      <c r="G23" s="66">
        <f t="shared" si="0"/>
        <v>0</v>
      </c>
      <c r="K23" s="54"/>
      <c r="L23" s="53"/>
    </row>
    <row r="24" spans="1:75" s="79" customFormat="1" ht="14.25" customHeight="1">
      <c r="A24" s="74">
        <f t="shared" si="1"/>
        <v>12</v>
      </c>
      <c r="B24" s="73" t="s">
        <v>129</v>
      </c>
      <c r="C24" s="73" t="s">
        <v>151</v>
      </c>
      <c r="D24" s="73" t="s">
        <v>152</v>
      </c>
      <c r="E24" s="68">
        <v>1</v>
      </c>
      <c r="F24" s="75">
        <v>0</v>
      </c>
      <c r="G24" s="66">
        <f t="shared" si="0"/>
        <v>0</v>
      </c>
      <c r="K24" s="54"/>
      <c r="L24" s="53"/>
    </row>
    <row r="25" spans="1:75" s="79" customFormat="1" ht="14.25" customHeight="1">
      <c r="A25" s="74">
        <f t="shared" si="1"/>
        <v>13</v>
      </c>
      <c r="B25" s="73" t="s">
        <v>129</v>
      </c>
      <c r="C25" s="73" t="s">
        <v>129</v>
      </c>
      <c r="D25" s="73" t="s">
        <v>153</v>
      </c>
      <c r="E25" s="68">
        <v>1</v>
      </c>
      <c r="F25" s="75">
        <v>0</v>
      </c>
      <c r="G25" s="66">
        <f t="shared" si="0"/>
        <v>0</v>
      </c>
      <c r="K25" s="54"/>
      <c r="L25" s="53"/>
    </row>
    <row r="26" spans="1:75" s="80" customFormat="1">
      <c r="A26" s="206" t="s">
        <v>154</v>
      </c>
      <c r="B26" s="207" t="s">
        <v>155</v>
      </c>
      <c r="C26" s="207"/>
      <c r="D26" s="207"/>
      <c r="E26" s="207"/>
      <c r="F26" s="207"/>
      <c r="G26" s="65">
        <f>SUM(G18:G25)</f>
        <v>0</v>
      </c>
      <c r="H26" s="79"/>
      <c r="I26" s="81"/>
      <c r="J26" s="81"/>
      <c r="K26" s="82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</row>
    <row r="27" spans="1:75" s="80" customFormat="1" ht="14.25" customHeight="1" thickBot="1">
      <c r="A27" s="195" t="s">
        <v>68</v>
      </c>
      <c r="B27" s="196"/>
      <c r="C27" s="196"/>
      <c r="D27" s="197"/>
      <c r="E27" s="122" t="s">
        <v>156</v>
      </c>
      <c r="F27" s="123">
        <v>51</v>
      </c>
      <c r="G27" s="72">
        <f>F27*G26</f>
        <v>0</v>
      </c>
      <c r="H27" s="79"/>
      <c r="I27" s="81"/>
      <c r="J27" s="81"/>
      <c r="K27" s="82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</row>
    <row r="28" spans="1:75" s="79" customFormat="1" ht="14.25" customHeight="1">
      <c r="A28" s="198" t="s">
        <v>157</v>
      </c>
      <c r="B28" s="199"/>
      <c r="C28" s="199"/>
      <c r="D28" s="199"/>
      <c r="E28" s="199"/>
      <c r="F28" s="199"/>
      <c r="G28" s="200"/>
      <c r="K28" s="83"/>
    </row>
    <row r="29" spans="1:75" s="79" customFormat="1" ht="14.25" customHeight="1">
      <c r="A29" s="74">
        <v>14</v>
      </c>
      <c r="B29" s="73" t="s">
        <v>158</v>
      </c>
      <c r="C29" s="73" t="s">
        <v>159</v>
      </c>
      <c r="D29" s="73" t="s">
        <v>160</v>
      </c>
      <c r="E29" s="68">
        <v>2</v>
      </c>
      <c r="F29" s="75">
        <v>0</v>
      </c>
      <c r="G29" s="66">
        <f t="shared" ref="G29:G38" si="2">SUM(F29*E29)</f>
        <v>0</v>
      </c>
      <c r="K29" s="83"/>
    </row>
    <row r="30" spans="1:75" s="79" customFormat="1" ht="14.25" customHeight="1">
      <c r="A30" s="74">
        <f t="shared" ref="A30:A38" si="3">A29+1</f>
        <v>15</v>
      </c>
      <c r="B30" s="73" t="s">
        <v>161</v>
      </c>
      <c r="C30" s="73" t="s">
        <v>162</v>
      </c>
      <c r="D30" s="73" t="s">
        <v>163</v>
      </c>
      <c r="E30" s="68">
        <v>2</v>
      </c>
      <c r="F30" s="75">
        <v>0</v>
      </c>
      <c r="G30" s="66">
        <f t="shared" si="2"/>
        <v>0</v>
      </c>
      <c r="K30" s="83"/>
    </row>
    <row r="31" spans="1:75" s="80" customFormat="1" ht="14.25" customHeight="1">
      <c r="A31" s="74">
        <f t="shared" si="3"/>
        <v>16</v>
      </c>
      <c r="B31" s="135" t="s">
        <v>121</v>
      </c>
      <c r="C31" s="78" t="s">
        <v>141</v>
      </c>
      <c r="D31" s="78" t="s">
        <v>142</v>
      </c>
      <c r="E31" s="136">
        <v>2</v>
      </c>
      <c r="F31" s="76">
        <v>0</v>
      </c>
      <c r="G31" s="66">
        <f t="shared" si="2"/>
        <v>0</v>
      </c>
      <c r="H31" s="79"/>
      <c r="I31" s="81"/>
      <c r="J31" s="81"/>
      <c r="K31" s="8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</row>
    <row r="32" spans="1:75" s="80" customFormat="1" ht="27" customHeight="1">
      <c r="A32" s="74">
        <f t="shared" si="3"/>
        <v>17</v>
      </c>
      <c r="B32" s="135" t="s">
        <v>121</v>
      </c>
      <c r="C32" s="78" t="s">
        <v>143</v>
      </c>
      <c r="D32" s="77" t="s">
        <v>144</v>
      </c>
      <c r="E32" s="134">
        <v>2</v>
      </c>
      <c r="F32" s="76">
        <v>0</v>
      </c>
      <c r="G32" s="66">
        <f t="shared" si="2"/>
        <v>0</v>
      </c>
      <c r="H32" s="79"/>
      <c r="I32" s="81"/>
      <c r="K32" s="82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</row>
    <row r="33" spans="1:75" s="80" customFormat="1" ht="14.25" customHeight="1">
      <c r="A33" s="74">
        <f t="shared" si="3"/>
        <v>18</v>
      </c>
      <c r="B33" s="135" t="s">
        <v>121</v>
      </c>
      <c r="C33" s="78" t="s">
        <v>145</v>
      </c>
      <c r="D33" s="77" t="s">
        <v>146</v>
      </c>
      <c r="E33" s="134">
        <v>2</v>
      </c>
      <c r="F33" s="76">
        <v>0</v>
      </c>
      <c r="G33" s="66">
        <f t="shared" si="2"/>
        <v>0</v>
      </c>
      <c r="H33" s="79"/>
      <c r="I33" s="81"/>
      <c r="J33" s="81"/>
      <c r="K33" s="82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</row>
    <row r="34" spans="1:75" s="79" customFormat="1" ht="14.25" customHeight="1">
      <c r="A34" s="74">
        <f t="shared" si="3"/>
        <v>19</v>
      </c>
      <c r="B34" s="135" t="s">
        <v>121</v>
      </c>
      <c r="C34" s="78" t="s">
        <v>147</v>
      </c>
      <c r="D34" s="77" t="s">
        <v>148</v>
      </c>
      <c r="E34" s="134">
        <v>2</v>
      </c>
      <c r="F34" s="76">
        <v>0</v>
      </c>
      <c r="G34" s="66">
        <f t="shared" si="2"/>
        <v>0</v>
      </c>
      <c r="K34" s="83"/>
    </row>
    <row r="35" spans="1:75" s="79" customFormat="1" ht="14.25" customHeight="1">
      <c r="A35" s="74">
        <f t="shared" si="3"/>
        <v>20</v>
      </c>
      <c r="B35" s="135" t="s">
        <v>121</v>
      </c>
      <c r="C35" s="78" t="s">
        <v>149</v>
      </c>
      <c r="D35" s="77" t="s">
        <v>150</v>
      </c>
      <c r="E35" s="134">
        <v>2</v>
      </c>
      <c r="F35" s="76">
        <v>0</v>
      </c>
      <c r="G35" s="66">
        <f t="shared" si="2"/>
        <v>0</v>
      </c>
      <c r="K35" s="54"/>
      <c r="L35" s="53"/>
    </row>
    <row r="36" spans="1:75" s="79" customFormat="1" ht="14.25" customHeight="1">
      <c r="A36" s="74">
        <f t="shared" si="3"/>
        <v>21</v>
      </c>
      <c r="B36" s="73" t="s">
        <v>129</v>
      </c>
      <c r="C36" s="73" t="s">
        <v>164</v>
      </c>
      <c r="D36" s="73" t="s">
        <v>165</v>
      </c>
      <c r="E36" s="68">
        <v>1</v>
      </c>
      <c r="F36" s="75">
        <v>0</v>
      </c>
      <c r="G36" s="66">
        <f t="shared" si="2"/>
        <v>0</v>
      </c>
      <c r="H36" s="81"/>
      <c r="K36" s="83"/>
    </row>
    <row r="37" spans="1:75" s="79" customFormat="1" ht="14.25" customHeight="1">
      <c r="A37" s="74">
        <f t="shared" si="3"/>
        <v>22</v>
      </c>
      <c r="B37" s="73" t="s">
        <v>129</v>
      </c>
      <c r="C37" s="73" t="s">
        <v>151</v>
      </c>
      <c r="D37" s="73" t="s">
        <v>152</v>
      </c>
      <c r="E37" s="68">
        <v>2</v>
      </c>
      <c r="F37" s="75">
        <v>0</v>
      </c>
      <c r="G37" s="66">
        <f t="shared" si="2"/>
        <v>0</v>
      </c>
      <c r="K37" s="83"/>
    </row>
    <row r="38" spans="1:75" s="79" customFormat="1" ht="14.25" customHeight="1">
      <c r="A38" s="74">
        <f t="shared" si="3"/>
        <v>23</v>
      </c>
      <c r="B38" s="73" t="s">
        <v>129</v>
      </c>
      <c r="C38" s="73" t="s">
        <v>129</v>
      </c>
      <c r="D38" s="73" t="s">
        <v>153</v>
      </c>
      <c r="E38" s="68">
        <v>1</v>
      </c>
      <c r="F38" s="75">
        <v>0</v>
      </c>
      <c r="G38" s="66">
        <f t="shared" si="2"/>
        <v>0</v>
      </c>
      <c r="K38" s="83"/>
    </row>
    <row r="39" spans="1:75" s="79" customFormat="1" ht="14.25" customHeight="1">
      <c r="A39" s="206" t="s">
        <v>154</v>
      </c>
      <c r="B39" s="207" t="s">
        <v>155</v>
      </c>
      <c r="C39" s="207"/>
      <c r="D39" s="207"/>
      <c r="E39" s="207"/>
      <c r="F39" s="207"/>
      <c r="G39" s="65">
        <f>SUM(G29:G38)</f>
        <v>0</v>
      </c>
      <c r="K39" s="83"/>
    </row>
    <row r="40" spans="1:75" s="80" customFormat="1" ht="13.5" thickBot="1">
      <c r="A40" s="195" t="s">
        <v>68</v>
      </c>
      <c r="B40" s="196"/>
      <c r="C40" s="196"/>
      <c r="D40" s="197"/>
      <c r="E40" s="122" t="s">
        <v>156</v>
      </c>
      <c r="F40" s="122">
        <v>4</v>
      </c>
      <c r="G40" s="72">
        <f>F40*G39</f>
        <v>0</v>
      </c>
      <c r="H40" s="138"/>
      <c r="I40" s="81"/>
      <c r="J40" s="81"/>
      <c r="K40" s="82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</row>
    <row r="41" spans="1:75" s="80" customFormat="1" ht="13.15" customHeight="1">
      <c r="A41" s="198" t="s">
        <v>166</v>
      </c>
      <c r="B41" s="199"/>
      <c r="C41" s="199"/>
      <c r="D41" s="199"/>
      <c r="E41" s="199"/>
      <c r="F41" s="199"/>
      <c r="G41" s="200"/>
      <c r="H41" s="79"/>
      <c r="I41" s="81"/>
      <c r="J41" s="81"/>
      <c r="K41" s="82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</row>
    <row r="42" spans="1:75" s="80" customFormat="1" ht="14.25" customHeight="1">
      <c r="A42" s="74">
        <f>A38+1</f>
        <v>24</v>
      </c>
      <c r="B42" s="73" t="s">
        <v>158</v>
      </c>
      <c r="C42" s="73" t="s">
        <v>167</v>
      </c>
      <c r="D42" s="73" t="s">
        <v>168</v>
      </c>
      <c r="E42" s="68">
        <v>1</v>
      </c>
      <c r="F42" s="75">
        <v>0</v>
      </c>
      <c r="G42" s="66">
        <f t="shared" ref="G42:G51" si="4">SUM(F42*E42)</f>
        <v>0</v>
      </c>
      <c r="H42" s="79"/>
      <c r="I42" s="81"/>
      <c r="J42" s="81"/>
      <c r="K42" s="82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</row>
    <row r="43" spans="1:75" s="79" customFormat="1" ht="14.25" customHeight="1">
      <c r="A43" s="74">
        <f t="shared" ref="A43:A51" si="5">A42+1</f>
        <v>25</v>
      </c>
      <c r="B43" s="73" t="s">
        <v>161</v>
      </c>
      <c r="C43" s="73" t="s">
        <v>162</v>
      </c>
      <c r="D43" s="73" t="s">
        <v>163</v>
      </c>
      <c r="E43" s="68">
        <v>1</v>
      </c>
      <c r="F43" s="75">
        <v>0</v>
      </c>
      <c r="G43" s="66">
        <f t="shared" si="4"/>
        <v>0</v>
      </c>
      <c r="H43" s="81"/>
      <c r="K43" s="83"/>
    </row>
    <row r="44" spans="1:75" s="79" customFormat="1" ht="14.25" customHeight="1">
      <c r="A44" s="74">
        <f t="shared" si="5"/>
        <v>26</v>
      </c>
      <c r="B44" s="73" t="s">
        <v>169</v>
      </c>
      <c r="C44" s="73" t="s">
        <v>170</v>
      </c>
      <c r="D44" s="73" t="s">
        <v>171</v>
      </c>
      <c r="E44" s="68">
        <v>1</v>
      </c>
      <c r="F44" s="75">
        <v>0</v>
      </c>
      <c r="G44" s="66">
        <f t="shared" si="4"/>
        <v>0</v>
      </c>
      <c r="K44" s="83"/>
    </row>
    <row r="45" spans="1:75" s="79" customFormat="1" ht="14.25" customHeight="1">
      <c r="A45" s="74">
        <f t="shared" si="5"/>
        <v>27</v>
      </c>
      <c r="B45" s="135" t="s">
        <v>121</v>
      </c>
      <c r="C45" s="78" t="s">
        <v>141</v>
      </c>
      <c r="D45" s="78" t="s">
        <v>142</v>
      </c>
      <c r="E45" s="136">
        <v>1</v>
      </c>
      <c r="F45" s="76">
        <v>0</v>
      </c>
      <c r="G45" s="66">
        <f t="shared" si="4"/>
        <v>0</v>
      </c>
      <c r="H45" s="53"/>
      <c r="K45" s="83"/>
    </row>
    <row r="46" spans="1:75" s="79" customFormat="1" ht="27" customHeight="1">
      <c r="A46" s="74">
        <f t="shared" si="5"/>
        <v>28</v>
      </c>
      <c r="B46" s="135" t="s">
        <v>121</v>
      </c>
      <c r="C46" s="78" t="s">
        <v>143</v>
      </c>
      <c r="D46" s="77" t="s">
        <v>144</v>
      </c>
      <c r="E46" s="134">
        <v>1</v>
      </c>
      <c r="F46" s="76">
        <v>0</v>
      </c>
      <c r="G46" s="66">
        <f t="shared" si="4"/>
        <v>0</v>
      </c>
      <c r="K46" s="83"/>
    </row>
    <row r="47" spans="1:75" s="80" customFormat="1" ht="14.25" customHeight="1">
      <c r="A47" s="74">
        <f t="shared" si="5"/>
        <v>29</v>
      </c>
      <c r="B47" s="135" t="s">
        <v>121</v>
      </c>
      <c r="C47" s="78" t="s">
        <v>145</v>
      </c>
      <c r="D47" s="77" t="s">
        <v>146</v>
      </c>
      <c r="E47" s="134">
        <v>1</v>
      </c>
      <c r="F47" s="76">
        <v>0</v>
      </c>
      <c r="G47" s="66">
        <f t="shared" si="4"/>
        <v>0</v>
      </c>
      <c r="H47" s="79"/>
      <c r="I47" s="81"/>
      <c r="J47" s="81"/>
      <c r="K47" s="82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</row>
    <row r="48" spans="1:75" s="80" customFormat="1" ht="14.25" customHeight="1">
      <c r="A48" s="74">
        <f t="shared" si="5"/>
        <v>30</v>
      </c>
      <c r="B48" s="135" t="s">
        <v>121</v>
      </c>
      <c r="C48" s="78" t="s">
        <v>147</v>
      </c>
      <c r="D48" s="77" t="s">
        <v>148</v>
      </c>
      <c r="E48" s="134">
        <v>1</v>
      </c>
      <c r="F48" s="76">
        <v>0</v>
      </c>
      <c r="G48" s="66">
        <f t="shared" si="4"/>
        <v>0</v>
      </c>
      <c r="H48" s="53"/>
      <c r="I48" s="81"/>
      <c r="J48" s="81"/>
      <c r="K48" s="82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</row>
    <row r="49" spans="1:75" s="79" customFormat="1" ht="14.25" customHeight="1">
      <c r="A49" s="74">
        <f t="shared" si="5"/>
        <v>31</v>
      </c>
      <c r="B49" s="135" t="s">
        <v>121</v>
      </c>
      <c r="C49" s="78" t="s">
        <v>149</v>
      </c>
      <c r="D49" s="77" t="s">
        <v>150</v>
      </c>
      <c r="E49" s="134">
        <v>1</v>
      </c>
      <c r="F49" s="76">
        <v>0</v>
      </c>
      <c r="G49" s="66">
        <f t="shared" si="4"/>
        <v>0</v>
      </c>
      <c r="K49" s="54"/>
      <c r="L49" s="53"/>
    </row>
    <row r="50" spans="1:75" s="80" customFormat="1" ht="15" customHeight="1">
      <c r="A50" s="74">
        <f t="shared" si="5"/>
        <v>32</v>
      </c>
      <c r="B50" s="69" t="s">
        <v>129</v>
      </c>
      <c r="C50" s="69" t="s">
        <v>151</v>
      </c>
      <c r="D50" s="69" t="s">
        <v>152</v>
      </c>
      <c r="E50" s="68">
        <v>1</v>
      </c>
      <c r="F50" s="67">
        <v>0</v>
      </c>
      <c r="G50" s="66">
        <f t="shared" si="4"/>
        <v>0</v>
      </c>
      <c r="H50" s="53"/>
      <c r="I50" s="81"/>
      <c r="J50" s="81"/>
      <c r="K50" s="82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</row>
    <row r="51" spans="1:75" s="53" customFormat="1" ht="15" customHeight="1">
      <c r="A51" s="74">
        <f t="shared" si="5"/>
        <v>33</v>
      </c>
      <c r="B51" s="73" t="s">
        <v>129</v>
      </c>
      <c r="C51" s="73" t="s">
        <v>129</v>
      </c>
      <c r="D51" s="73" t="s">
        <v>153</v>
      </c>
      <c r="E51" s="68">
        <v>1</v>
      </c>
      <c r="F51" s="67">
        <v>0</v>
      </c>
      <c r="G51" s="66">
        <f t="shared" si="4"/>
        <v>0</v>
      </c>
      <c r="H51" s="79"/>
      <c r="K51" s="54"/>
    </row>
    <row r="52" spans="1:75" s="80" customFormat="1" ht="13.15" customHeight="1">
      <c r="A52" s="206" t="s">
        <v>154</v>
      </c>
      <c r="B52" s="207" t="s">
        <v>155</v>
      </c>
      <c r="C52" s="207"/>
      <c r="D52" s="207"/>
      <c r="E52" s="207"/>
      <c r="F52" s="207"/>
      <c r="G52" s="65">
        <f>SUM(G42:G51)</f>
        <v>0</v>
      </c>
      <c r="H52" s="79"/>
      <c r="I52" s="81"/>
      <c r="J52" s="81"/>
      <c r="K52" s="82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</row>
    <row r="53" spans="1:75" s="53" customFormat="1" ht="13.5" thickBot="1">
      <c r="A53" s="195" t="s">
        <v>68</v>
      </c>
      <c r="B53" s="196"/>
      <c r="C53" s="196"/>
      <c r="D53" s="197"/>
      <c r="E53" s="122" t="s">
        <v>156</v>
      </c>
      <c r="F53" s="122">
        <v>4</v>
      </c>
      <c r="G53" s="72">
        <f>F53*G52</f>
        <v>0</v>
      </c>
      <c r="H53" s="138"/>
      <c r="K53" s="54"/>
    </row>
    <row r="54" spans="1:75" s="53" customFormat="1">
      <c r="A54" s="198" t="s">
        <v>172</v>
      </c>
      <c r="B54" s="199"/>
      <c r="C54" s="199"/>
      <c r="D54" s="199"/>
      <c r="E54" s="199"/>
      <c r="F54" s="199"/>
      <c r="G54" s="200"/>
      <c r="K54" s="54"/>
    </row>
    <row r="55" spans="1:75" s="53" customFormat="1" ht="14.25" customHeight="1">
      <c r="A55" s="74">
        <f>A51+1</f>
        <v>34</v>
      </c>
      <c r="B55" s="73" t="s">
        <v>158</v>
      </c>
      <c r="C55" s="73" t="s">
        <v>159</v>
      </c>
      <c r="D55" s="73" t="s">
        <v>160</v>
      </c>
      <c r="E55" s="68">
        <v>1</v>
      </c>
      <c r="F55" s="75">
        <v>0</v>
      </c>
      <c r="G55" s="66">
        <f t="shared" ref="G55:G63" si="6">SUM(F55*E55)</f>
        <v>0</v>
      </c>
      <c r="K55" s="54"/>
    </row>
    <row r="56" spans="1:75" s="53" customFormat="1" ht="14.25" customHeight="1">
      <c r="A56" s="74">
        <f t="shared" ref="A56:A63" si="7">A55+1</f>
        <v>35</v>
      </c>
      <c r="B56" s="73" t="s">
        <v>161</v>
      </c>
      <c r="C56" s="73" t="s">
        <v>162</v>
      </c>
      <c r="D56" s="73" t="s">
        <v>163</v>
      </c>
      <c r="E56" s="68">
        <f>E55</f>
        <v>1</v>
      </c>
      <c r="F56" s="75">
        <v>0</v>
      </c>
      <c r="G56" s="66">
        <f t="shared" si="6"/>
        <v>0</v>
      </c>
      <c r="K56" s="54"/>
    </row>
    <row r="57" spans="1:75" s="53" customFormat="1" ht="14.25" customHeight="1">
      <c r="A57" s="74">
        <f t="shared" si="7"/>
        <v>36</v>
      </c>
      <c r="B57" s="135" t="s">
        <v>121</v>
      </c>
      <c r="C57" s="78" t="s">
        <v>141</v>
      </c>
      <c r="D57" s="78" t="s">
        <v>142</v>
      </c>
      <c r="E57" s="136">
        <v>1</v>
      </c>
      <c r="F57" s="76">
        <v>0</v>
      </c>
      <c r="G57" s="66">
        <f t="shared" si="6"/>
        <v>0</v>
      </c>
      <c r="K57" s="54"/>
    </row>
    <row r="58" spans="1:75" s="53" customFormat="1" ht="25.5">
      <c r="A58" s="74">
        <f t="shared" si="7"/>
        <v>37</v>
      </c>
      <c r="B58" s="135" t="s">
        <v>121</v>
      </c>
      <c r="C58" s="78" t="s">
        <v>143</v>
      </c>
      <c r="D58" s="77" t="s">
        <v>144</v>
      </c>
      <c r="E58" s="134">
        <v>1</v>
      </c>
      <c r="F58" s="76">
        <v>0</v>
      </c>
      <c r="G58" s="66">
        <f t="shared" si="6"/>
        <v>0</v>
      </c>
      <c r="K58" s="54"/>
    </row>
    <row r="59" spans="1:75" s="80" customFormat="1" ht="14.25" customHeight="1">
      <c r="A59" s="74">
        <f t="shared" si="7"/>
        <v>38</v>
      </c>
      <c r="B59" s="135" t="s">
        <v>121</v>
      </c>
      <c r="C59" s="78" t="s">
        <v>145</v>
      </c>
      <c r="D59" s="77" t="s">
        <v>146</v>
      </c>
      <c r="E59" s="134">
        <v>1</v>
      </c>
      <c r="F59" s="76">
        <v>0</v>
      </c>
      <c r="G59" s="66">
        <f t="shared" si="6"/>
        <v>0</v>
      </c>
      <c r="H59" s="79"/>
      <c r="I59" s="81"/>
      <c r="J59" s="81"/>
      <c r="K59" s="82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</row>
    <row r="60" spans="1:75" s="53" customFormat="1" ht="14.25" customHeight="1">
      <c r="A60" s="74">
        <f t="shared" si="7"/>
        <v>39</v>
      </c>
      <c r="B60" s="135" t="s">
        <v>121</v>
      </c>
      <c r="C60" s="78" t="s">
        <v>147</v>
      </c>
      <c r="D60" s="77" t="s">
        <v>148</v>
      </c>
      <c r="E60" s="134">
        <v>1</v>
      </c>
      <c r="F60" s="76">
        <v>0</v>
      </c>
      <c r="G60" s="66">
        <f t="shared" si="6"/>
        <v>0</v>
      </c>
      <c r="K60" s="54"/>
    </row>
    <row r="61" spans="1:75" s="79" customFormat="1" ht="14.25" customHeight="1">
      <c r="A61" s="74">
        <f t="shared" si="7"/>
        <v>40</v>
      </c>
      <c r="B61" s="135" t="s">
        <v>121</v>
      </c>
      <c r="C61" s="78" t="s">
        <v>149</v>
      </c>
      <c r="D61" s="77" t="s">
        <v>150</v>
      </c>
      <c r="E61" s="134">
        <v>1</v>
      </c>
      <c r="F61" s="76">
        <v>0</v>
      </c>
      <c r="G61" s="66">
        <f t="shared" si="6"/>
        <v>0</v>
      </c>
      <c r="K61" s="54"/>
      <c r="L61" s="53"/>
    </row>
    <row r="62" spans="1:75" s="53" customFormat="1" ht="14.25" customHeight="1">
      <c r="A62" s="74">
        <f t="shared" si="7"/>
        <v>41</v>
      </c>
      <c r="B62" s="73" t="s">
        <v>129</v>
      </c>
      <c r="C62" s="73" t="s">
        <v>151</v>
      </c>
      <c r="D62" s="73" t="s">
        <v>152</v>
      </c>
      <c r="E62" s="68">
        <v>1</v>
      </c>
      <c r="F62" s="75">
        <v>0</v>
      </c>
      <c r="G62" s="66">
        <f t="shared" si="6"/>
        <v>0</v>
      </c>
      <c r="K62" s="54"/>
    </row>
    <row r="63" spans="1:75" s="53" customFormat="1" ht="14.25" customHeight="1">
      <c r="A63" s="74">
        <f t="shared" si="7"/>
        <v>42</v>
      </c>
      <c r="B63" s="73" t="s">
        <v>129</v>
      </c>
      <c r="C63" s="73" t="s">
        <v>129</v>
      </c>
      <c r="D63" s="73" t="s">
        <v>153</v>
      </c>
      <c r="E63" s="68">
        <v>1</v>
      </c>
      <c r="F63" s="67">
        <v>0</v>
      </c>
      <c r="G63" s="66">
        <f t="shared" si="6"/>
        <v>0</v>
      </c>
      <c r="K63" s="54"/>
    </row>
    <row r="64" spans="1:75" s="53" customFormat="1">
      <c r="A64" s="206" t="s">
        <v>154</v>
      </c>
      <c r="B64" s="207" t="s">
        <v>155</v>
      </c>
      <c r="C64" s="207"/>
      <c r="D64" s="207"/>
      <c r="E64" s="207"/>
      <c r="F64" s="207"/>
      <c r="G64" s="65">
        <f>SUM(G55:G63)</f>
        <v>0</v>
      </c>
      <c r="K64" s="54"/>
    </row>
    <row r="65" spans="1:75" s="53" customFormat="1" ht="13.5" thickBot="1">
      <c r="A65" s="195" t="s">
        <v>68</v>
      </c>
      <c r="B65" s="196"/>
      <c r="C65" s="196"/>
      <c r="D65" s="197"/>
      <c r="E65" s="122" t="s">
        <v>156</v>
      </c>
      <c r="F65" s="122">
        <v>72</v>
      </c>
      <c r="G65" s="72">
        <f>F65*G64</f>
        <v>0</v>
      </c>
      <c r="H65" s="141"/>
      <c r="K65" s="54"/>
    </row>
    <row r="66" spans="1:75" s="53" customFormat="1" ht="12.75" customHeight="1">
      <c r="A66" s="198" t="s">
        <v>173</v>
      </c>
      <c r="B66" s="199"/>
      <c r="C66" s="199"/>
      <c r="D66" s="199"/>
      <c r="E66" s="199"/>
      <c r="F66" s="199"/>
      <c r="G66" s="200"/>
      <c r="K66" s="54"/>
    </row>
    <row r="67" spans="1:75">
      <c r="A67" s="117">
        <f>A63+1</f>
        <v>43</v>
      </c>
      <c r="B67" s="69" t="s">
        <v>158</v>
      </c>
      <c r="C67" s="73" t="s">
        <v>159</v>
      </c>
      <c r="D67" s="69" t="s">
        <v>160</v>
      </c>
      <c r="E67" s="68">
        <v>1</v>
      </c>
      <c r="F67" s="67">
        <v>0</v>
      </c>
      <c r="G67" s="66">
        <f t="shared" ref="G67:G75" si="8">SUM(F67*E67)</f>
        <v>0</v>
      </c>
      <c r="H67" s="52"/>
      <c r="I67" s="52"/>
      <c r="J67" s="52"/>
      <c r="K67" s="71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</row>
    <row r="68" spans="1:75" s="53" customFormat="1">
      <c r="A68" s="117">
        <f t="shared" ref="A68:A75" si="9">A67+1</f>
        <v>44</v>
      </c>
      <c r="B68" s="69" t="s">
        <v>174</v>
      </c>
      <c r="C68" s="69" t="s">
        <v>175</v>
      </c>
      <c r="D68" s="69" t="s">
        <v>176</v>
      </c>
      <c r="E68" s="68">
        <v>1</v>
      </c>
      <c r="F68" s="67">
        <v>0</v>
      </c>
      <c r="G68" s="66">
        <f t="shared" si="8"/>
        <v>0</v>
      </c>
      <c r="K68" s="54"/>
    </row>
    <row r="69" spans="1:75" s="53" customFormat="1">
      <c r="A69" s="117">
        <f t="shared" si="9"/>
        <v>45</v>
      </c>
      <c r="B69" s="137" t="s">
        <v>121</v>
      </c>
      <c r="C69" s="118" t="s">
        <v>141</v>
      </c>
      <c r="D69" s="118" t="s">
        <v>142</v>
      </c>
      <c r="E69" s="136">
        <v>1</v>
      </c>
      <c r="F69" s="119">
        <v>0</v>
      </c>
      <c r="G69" s="66">
        <f t="shared" si="8"/>
        <v>0</v>
      </c>
      <c r="K69" s="54"/>
    </row>
    <row r="70" spans="1:75" s="53" customFormat="1" ht="25.5" customHeight="1">
      <c r="A70" s="117">
        <f t="shared" si="9"/>
        <v>46</v>
      </c>
      <c r="B70" s="137" t="s">
        <v>121</v>
      </c>
      <c r="C70" s="118" t="s">
        <v>143</v>
      </c>
      <c r="D70" s="120" t="s">
        <v>144</v>
      </c>
      <c r="E70" s="136">
        <v>1</v>
      </c>
      <c r="F70" s="119">
        <v>0</v>
      </c>
      <c r="G70" s="66">
        <f t="shared" si="8"/>
        <v>0</v>
      </c>
      <c r="K70" s="54"/>
    </row>
    <row r="71" spans="1:75" s="80" customFormat="1" ht="14.25" customHeight="1">
      <c r="A71" s="74">
        <f t="shared" si="9"/>
        <v>47</v>
      </c>
      <c r="B71" s="135" t="s">
        <v>121</v>
      </c>
      <c r="C71" s="78" t="s">
        <v>145</v>
      </c>
      <c r="D71" s="77" t="s">
        <v>146</v>
      </c>
      <c r="E71" s="134">
        <v>1</v>
      </c>
      <c r="F71" s="76">
        <v>0</v>
      </c>
      <c r="G71" s="66">
        <f t="shared" si="8"/>
        <v>0</v>
      </c>
      <c r="H71" s="79"/>
      <c r="I71" s="81"/>
      <c r="J71" s="81"/>
      <c r="K71" s="82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</row>
    <row r="72" spans="1:75" s="53" customFormat="1" ht="14.25" customHeight="1">
      <c r="A72" s="74">
        <f t="shared" si="9"/>
        <v>48</v>
      </c>
      <c r="B72" s="137" t="s">
        <v>121</v>
      </c>
      <c r="C72" s="118" t="s">
        <v>147</v>
      </c>
      <c r="D72" s="120" t="s">
        <v>148</v>
      </c>
      <c r="E72" s="136">
        <v>1</v>
      </c>
      <c r="F72" s="119">
        <v>0</v>
      </c>
      <c r="G72" s="66">
        <f t="shared" si="8"/>
        <v>0</v>
      </c>
      <c r="K72" s="54"/>
    </row>
    <row r="73" spans="1:75" s="79" customFormat="1" ht="14.25" customHeight="1">
      <c r="A73" s="74">
        <f t="shared" si="9"/>
        <v>49</v>
      </c>
      <c r="B73" s="135" t="s">
        <v>121</v>
      </c>
      <c r="C73" s="78" t="s">
        <v>149</v>
      </c>
      <c r="D73" s="77" t="s">
        <v>150</v>
      </c>
      <c r="E73" s="134">
        <v>1</v>
      </c>
      <c r="F73" s="76">
        <v>0</v>
      </c>
      <c r="G73" s="66">
        <f t="shared" si="8"/>
        <v>0</v>
      </c>
      <c r="K73" s="54"/>
      <c r="L73" s="53"/>
    </row>
    <row r="74" spans="1:75" s="53" customFormat="1" ht="14.25" customHeight="1">
      <c r="A74" s="74">
        <f t="shared" si="9"/>
        <v>50</v>
      </c>
      <c r="B74" s="69" t="s">
        <v>129</v>
      </c>
      <c r="C74" s="69" t="s">
        <v>151</v>
      </c>
      <c r="D74" s="69" t="s">
        <v>152</v>
      </c>
      <c r="E74" s="68">
        <v>1</v>
      </c>
      <c r="F74" s="67">
        <v>0</v>
      </c>
      <c r="G74" s="66">
        <f t="shared" si="8"/>
        <v>0</v>
      </c>
      <c r="K74" s="54"/>
    </row>
    <row r="75" spans="1:75" s="53" customFormat="1" ht="14.25" customHeight="1">
      <c r="A75" s="117">
        <f t="shared" si="9"/>
        <v>51</v>
      </c>
      <c r="B75" s="69" t="s">
        <v>129</v>
      </c>
      <c r="C75" s="69" t="s">
        <v>129</v>
      </c>
      <c r="D75" s="69" t="s">
        <v>153</v>
      </c>
      <c r="E75" s="68">
        <v>1</v>
      </c>
      <c r="F75" s="67">
        <v>0</v>
      </c>
      <c r="G75" s="66">
        <f t="shared" si="8"/>
        <v>0</v>
      </c>
      <c r="K75" s="54"/>
    </row>
    <row r="76" spans="1:75" s="53" customFormat="1" ht="14.25" customHeight="1">
      <c r="A76" s="206" t="s">
        <v>154</v>
      </c>
      <c r="B76" s="207" t="s">
        <v>155</v>
      </c>
      <c r="C76" s="207"/>
      <c r="D76" s="207"/>
      <c r="E76" s="207"/>
      <c r="F76" s="207"/>
      <c r="G76" s="65">
        <f>SUM(G67:G75)</f>
        <v>0</v>
      </c>
      <c r="K76" s="54"/>
    </row>
    <row r="77" spans="1:75" s="53" customFormat="1" ht="13.5" thickBot="1">
      <c r="A77" s="201" t="s">
        <v>68</v>
      </c>
      <c r="B77" s="202"/>
      <c r="C77" s="202"/>
      <c r="D77" s="203"/>
      <c r="E77" s="123" t="s">
        <v>156</v>
      </c>
      <c r="F77" s="123">
        <v>20</v>
      </c>
      <c r="G77" s="121">
        <f>F77*G76</f>
        <v>0</v>
      </c>
      <c r="H77" s="141"/>
      <c r="K77" s="54"/>
    </row>
    <row r="78" spans="1:75" s="53" customFormat="1">
      <c r="A78" s="198" t="s">
        <v>177</v>
      </c>
      <c r="B78" s="199"/>
      <c r="C78" s="199"/>
      <c r="D78" s="199"/>
      <c r="E78" s="199"/>
      <c r="F78" s="199"/>
      <c r="G78" s="200"/>
      <c r="K78" s="54"/>
    </row>
    <row r="79" spans="1:75" s="53" customFormat="1">
      <c r="A79" s="117">
        <f>A75+1</f>
        <v>52</v>
      </c>
      <c r="B79" s="69" t="s">
        <v>158</v>
      </c>
      <c r="C79" s="73" t="s">
        <v>159</v>
      </c>
      <c r="D79" s="69" t="s">
        <v>160</v>
      </c>
      <c r="E79" s="68">
        <v>4</v>
      </c>
      <c r="F79" s="67">
        <v>0</v>
      </c>
      <c r="G79" s="66">
        <f>SUM(F79*E79)</f>
        <v>0</v>
      </c>
      <c r="K79" s="54"/>
    </row>
    <row r="80" spans="1:75" s="53" customFormat="1">
      <c r="A80" s="124">
        <v>99</v>
      </c>
      <c r="B80" s="125" t="s">
        <v>158</v>
      </c>
      <c r="C80" s="126" t="s">
        <v>167</v>
      </c>
      <c r="D80" s="125" t="s">
        <v>168</v>
      </c>
      <c r="E80" s="127">
        <v>1</v>
      </c>
      <c r="F80" s="128">
        <v>0</v>
      </c>
      <c r="G80" s="129">
        <v>0</v>
      </c>
      <c r="K80" s="54"/>
    </row>
    <row r="81" spans="1:11" s="53" customFormat="1" ht="13.5" thickBot="1">
      <c r="A81" s="130"/>
      <c r="B81" s="126"/>
      <c r="C81" s="126"/>
      <c r="D81" s="126"/>
      <c r="E81" s="123" t="s">
        <v>156</v>
      </c>
      <c r="F81" s="123">
        <v>5</v>
      </c>
      <c r="G81" s="129"/>
      <c r="K81" s="54"/>
    </row>
    <row r="82" spans="1:11" s="53" customFormat="1" ht="14.25" customHeight="1" thickBot="1">
      <c r="A82" s="204" t="s">
        <v>178</v>
      </c>
      <c r="B82" s="205"/>
      <c r="C82" s="205"/>
      <c r="D82" s="205"/>
      <c r="E82" s="205"/>
      <c r="F82" s="205"/>
      <c r="G82" s="70" t="e">
        <f>G77+G65+G53+G40+#REF!+#REF!+#REF!+#REF!+#REF!+G16+G27</f>
        <v>#REF!</v>
      </c>
      <c r="K82" s="54"/>
    </row>
    <row r="83" spans="1:11" s="53" customFormat="1" ht="14.25" customHeight="1">
      <c r="A83" s="64"/>
      <c r="B83" s="62"/>
      <c r="C83" s="63"/>
      <c r="D83" s="62"/>
      <c r="E83" s="61"/>
      <c r="F83" s="60"/>
      <c r="K83" s="54"/>
    </row>
    <row r="84" spans="1:11" s="53" customFormat="1">
      <c r="K84" s="54"/>
    </row>
    <row r="85" spans="1:11" s="53" customFormat="1">
      <c r="K85" s="54"/>
    </row>
    <row r="86" spans="1:11" s="53" customFormat="1">
      <c r="K86" s="54"/>
    </row>
    <row r="87" spans="1:11" s="53" customFormat="1">
      <c r="K87" s="54"/>
    </row>
    <row r="88" spans="1:11" s="53" customFormat="1">
      <c r="K88" s="54"/>
    </row>
    <row r="89" spans="1:11" s="53" customFormat="1">
      <c r="A89" s="64"/>
      <c r="B89" s="62"/>
      <c r="C89" s="63"/>
      <c r="D89" s="62"/>
      <c r="E89" s="61"/>
      <c r="F89" s="60"/>
      <c r="K89" s="54"/>
    </row>
    <row r="90" spans="1:11" s="53" customFormat="1">
      <c r="A90" s="64"/>
      <c r="B90" s="62"/>
      <c r="C90" s="63"/>
      <c r="D90" s="62"/>
      <c r="E90" s="61"/>
      <c r="F90" s="60"/>
      <c r="K90" s="54"/>
    </row>
    <row r="91" spans="1:11" s="53" customFormat="1">
      <c r="A91" s="64"/>
      <c r="B91" s="62"/>
      <c r="C91" s="63"/>
      <c r="D91" s="62"/>
      <c r="E91" s="61"/>
      <c r="F91" s="60"/>
      <c r="K91" s="54"/>
    </row>
    <row r="92" spans="1:11" s="53" customFormat="1">
      <c r="A92" s="64"/>
      <c r="B92" s="62"/>
      <c r="C92" s="63"/>
      <c r="D92" s="62"/>
      <c r="E92" s="61"/>
      <c r="F92" s="60"/>
      <c r="K92" s="54"/>
    </row>
    <row r="93" spans="1:11" s="53" customFormat="1">
      <c r="A93" s="64"/>
      <c r="B93" s="62"/>
      <c r="C93" s="63"/>
      <c r="D93" s="62"/>
      <c r="E93" s="61"/>
      <c r="F93" s="60"/>
      <c r="K93" s="54"/>
    </row>
    <row r="94" spans="1:11" s="53" customFormat="1">
      <c r="A94" s="64"/>
      <c r="B94" s="62"/>
      <c r="C94" s="63"/>
      <c r="D94" s="62"/>
      <c r="E94" s="61"/>
      <c r="F94" s="60"/>
      <c r="K94" s="54"/>
    </row>
    <row r="95" spans="1:11" s="53" customFormat="1">
      <c r="A95" s="64"/>
      <c r="B95" s="62"/>
      <c r="C95" s="63"/>
      <c r="D95" s="62"/>
      <c r="E95" s="61"/>
      <c r="F95" s="60"/>
      <c r="K95" s="54"/>
    </row>
    <row r="96" spans="1:11" s="53" customFormat="1">
      <c r="A96" s="64"/>
      <c r="B96" s="62"/>
      <c r="C96" s="63"/>
      <c r="D96" s="62"/>
      <c r="E96" s="61"/>
      <c r="F96" s="60"/>
      <c r="K96" s="54"/>
    </row>
    <row r="97" spans="1:11" s="53" customFormat="1">
      <c r="A97" s="64"/>
      <c r="B97" s="62"/>
      <c r="C97" s="63"/>
      <c r="D97" s="62"/>
      <c r="E97" s="61"/>
      <c r="F97" s="60"/>
      <c r="K97" s="54"/>
    </row>
    <row r="98" spans="1:11" s="53" customFormat="1">
      <c r="A98" s="64"/>
      <c r="B98" s="62"/>
      <c r="C98" s="63"/>
      <c r="D98" s="62"/>
      <c r="E98" s="61"/>
      <c r="F98" s="60"/>
      <c r="K98" s="54"/>
    </row>
    <row r="99" spans="1:11" s="53" customFormat="1">
      <c r="A99" s="64"/>
      <c r="B99" s="62"/>
      <c r="C99" s="63"/>
      <c r="D99" s="62"/>
      <c r="E99" s="61"/>
      <c r="F99" s="60"/>
      <c r="K99" s="54"/>
    </row>
    <row r="100" spans="1:11" s="53" customFormat="1">
      <c r="A100" s="64"/>
      <c r="B100" s="62"/>
      <c r="C100" s="63"/>
      <c r="D100" s="62"/>
      <c r="E100" s="61"/>
      <c r="F100" s="60"/>
      <c r="K100" s="54"/>
    </row>
    <row r="101" spans="1:11" s="53" customFormat="1">
      <c r="A101" s="64"/>
      <c r="B101" s="62"/>
      <c r="C101" s="63"/>
      <c r="D101" s="62"/>
      <c r="E101" s="61"/>
      <c r="F101" s="60"/>
      <c r="K101" s="54"/>
    </row>
    <row r="102" spans="1:11" s="53" customFormat="1">
      <c r="A102" s="64"/>
      <c r="B102" s="62"/>
      <c r="C102" s="63"/>
      <c r="D102" s="62"/>
      <c r="E102" s="61"/>
      <c r="F102" s="60"/>
      <c r="K102" s="54"/>
    </row>
    <row r="103" spans="1:11" s="53" customFormat="1">
      <c r="A103" s="64"/>
      <c r="B103" s="62"/>
      <c r="C103" s="63"/>
      <c r="D103" s="62"/>
      <c r="E103" s="61"/>
      <c r="F103" s="60"/>
      <c r="K103" s="54"/>
    </row>
    <row r="104" spans="1:11" s="53" customFormat="1">
      <c r="A104" s="64"/>
      <c r="B104" s="62"/>
      <c r="C104" s="63"/>
      <c r="D104" s="62"/>
      <c r="E104" s="61"/>
      <c r="F104" s="60"/>
      <c r="K104" s="54"/>
    </row>
    <row r="105" spans="1:11" s="53" customFormat="1">
      <c r="A105" s="64"/>
      <c r="B105" s="62"/>
      <c r="C105" s="63"/>
      <c r="D105" s="62"/>
      <c r="E105" s="61"/>
      <c r="F105" s="60"/>
      <c r="K105" s="54"/>
    </row>
    <row r="106" spans="1:11" s="53" customFormat="1">
      <c r="A106" s="64"/>
      <c r="B106" s="62"/>
      <c r="C106" s="63"/>
      <c r="D106" s="62"/>
      <c r="E106" s="61"/>
      <c r="F106" s="60"/>
      <c r="K106" s="54"/>
    </row>
    <row r="107" spans="1:11" s="53" customFormat="1">
      <c r="A107" s="64"/>
      <c r="B107" s="62"/>
      <c r="C107" s="63"/>
      <c r="D107" s="62"/>
      <c r="E107" s="61"/>
      <c r="F107" s="60"/>
      <c r="K107" s="54"/>
    </row>
    <row r="108" spans="1:11" s="53" customFormat="1">
      <c r="A108" s="64"/>
      <c r="B108" s="62"/>
      <c r="C108" s="63"/>
      <c r="D108" s="62"/>
      <c r="E108" s="61"/>
      <c r="F108" s="60"/>
      <c r="K108" s="54"/>
    </row>
    <row r="109" spans="1:11" s="53" customFormat="1">
      <c r="A109" s="64"/>
      <c r="B109" s="62"/>
      <c r="C109" s="63"/>
      <c r="D109" s="62"/>
      <c r="E109" s="61"/>
      <c r="F109" s="60"/>
      <c r="K109" s="54"/>
    </row>
    <row r="110" spans="1:11" s="53" customFormat="1">
      <c r="A110" s="64"/>
      <c r="B110" s="62"/>
      <c r="C110" s="63"/>
      <c r="D110" s="62"/>
      <c r="E110" s="61"/>
      <c r="F110" s="60"/>
      <c r="K110" s="54"/>
    </row>
    <row r="111" spans="1:11" s="53" customFormat="1">
      <c r="A111" s="64"/>
      <c r="B111" s="62"/>
      <c r="C111" s="63"/>
      <c r="D111" s="62"/>
      <c r="E111" s="61"/>
      <c r="F111" s="60"/>
      <c r="K111" s="54"/>
    </row>
    <row r="112" spans="1:11" s="53" customFormat="1">
      <c r="A112" s="64"/>
      <c r="B112" s="62"/>
      <c r="C112" s="63"/>
      <c r="D112" s="62"/>
      <c r="E112" s="61"/>
      <c r="F112" s="60"/>
      <c r="K112" s="54"/>
    </row>
    <row r="113" spans="1:75" s="53" customFormat="1">
      <c r="A113" s="64"/>
      <c r="B113" s="62"/>
      <c r="C113" s="63"/>
      <c r="D113" s="62"/>
      <c r="E113" s="61"/>
      <c r="F113" s="60"/>
      <c r="K113" s="54"/>
    </row>
    <row r="114" spans="1:75" s="53" customFormat="1">
      <c r="A114" s="64"/>
      <c r="B114" s="62"/>
      <c r="C114" s="63"/>
      <c r="D114" s="62"/>
      <c r="E114" s="61"/>
      <c r="F114" s="60"/>
      <c r="K114" s="54"/>
    </row>
    <row r="115" spans="1:75" s="53" customFormat="1">
      <c r="A115" s="64"/>
      <c r="B115" s="62"/>
      <c r="C115" s="63"/>
      <c r="D115" s="62"/>
      <c r="E115" s="61"/>
      <c r="F115" s="60"/>
      <c r="K115" s="54"/>
    </row>
    <row r="116" spans="1:75" s="53" customFormat="1">
      <c r="A116" s="64"/>
      <c r="B116" s="62"/>
      <c r="C116" s="63"/>
      <c r="D116" s="62"/>
      <c r="E116" s="61"/>
      <c r="F116" s="60"/>
      <c r="K116" s="54"/>
    </row>
    <row r="117" spans="1:75" s="53" customFormat="1">
      <c r="A117" s="64"/>
      <c r="B117" s="62"/>
      <c r="C117" s="63"/>
      <c r="D117" s="62"/>
      <c r="E117" s="61"/>
      <c r="F117" s="60"/>
      <c r="K117" s="54"/>
    </row>
    <row r="118" spans="1:75" s="53" customFormat="1">
      <c r="A118" s="64"/>
      <c r="B118" s="62"/>
      <c r="C118" s="63"/>
      <c r="D118" s="62"/>
      <c r="E118" s="61"/>
      <c r="F118" s="60"/>
      <c r="K118" s="54"/>
    </row>
    <row r="119" spans="1:75" s="53" customFormat="1">
      <c r="A119" s="64"/>
      <c r="B119" s="62"/>
      <c r="C119" s="63"/>
      <c r="D119" s="62"/>
      <c r="E119" s="61"/>
      <c r="F119" s="60"/>
      <c r="K119" s="54"/>
    </row>
    <row r="120" spans="1:75" s="53" customFormat="1">
      <c r="A120" s="64"/>
      <c r="B120" s="62"/>
      <c r="C120" s="63"/>
      <c r="D120" s="62"/>
      <c r="E120" s="61"/>
      <c r="F120" s="60"/>
      <c r="K120" s="54"/>
    </row>
    <row r="121" spans="1:75" s="53" customFormat="1">
      <c r="A121" s="64"/>
      <c r="B121" s="62"/>
      <c r="C121" s="63"/>
      <c r="D121" s="62"/>
      <c r="E121" s="61"/>
      <c r="F121" s="60"/>
      <c r="K121" s="54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</row>
    <row r="122" spans="1:75" s="53" customFormat="1">
      <c r="A122" s="64"/>
      <c r="B122" s="62"/>
      <c r="C122" s="63"/>
      <c r="D122" s="62"/>
      <c r="E122" s="61"/>
      <c r="F122" s="60"/>
      <c r="K122" s="54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</row>
    <row r="123" spans="1:75" s="53" customFormat="1">
      <c r="A123" s="64"/>
      <c r="B123" s="62"/>
      <c r="C123" s="63"/>
      <c r="D123" s="62"/>
      <c r="E123" s="61"/>
      <c r="F123" s="60"/>
      <c r="K123" s="54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</row>
    <row r="124" spans="1:75" s="53" customFormat="1">
      <c r="A124" s="64"/>
      <c r="B124" s="62"/>
      <c r="C124" s="63"/>
      <c r="D124" s="62"/>
      <c r="E124" s="61"/>
      <c r="F124" s="60"/>
      <c r="K124" s="54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</row>
    <row r="125" spans="1:75" s="53" customFormat="1">
      <c r="A125" s="64"/>
      <c r="B125" s="62"/>
      <c r="C125" s="63"/>
      <c r="D125" s="62"/>
      <c r="E125" s="61"/>
      <c r="F125" s="60"/>
      <c r="K125" s="54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</row>
    <row r="126" spans="1:75" s="53" customFormat="1">
      <c r="A126" s="64"/>
      <c r="B126" s="62"/>
      <c r="C126" s="63"/>
      <c r="D126" s="62"/>
      <c r="E126" s="61"/>
      <c r="F126" s="60"/>
      <c r="K126" s="54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</row>
    <row r="127" spans="1:75" s="53" customFormat="1">
      <c r="A127" s="64"/>
      <c r="B127" s="62"/>
      <c r="C127" s="63"/>
      <c r="D127" s="62"/>
      <c r="E127" s="61"/>
      <c r="F127" s="60"/>
      <c r="K127" s="54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</row>
    <row r="128" spans="1:75" s="53" customFormat="1">
      <c r="A128" s="64"/>
      <c r="B128" s="62"/>
      <c r="C128" s="63"/>
      <c r="D128" s="62"/>
      <c r="E128" s="61"/>
      <c r="F128" s="60"/>
      <c r="K128" s="54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</row>
    <row r="129" spans="1:75" s="53" customFormat="1">
      <c r="A129" s="64"/>
      <c r="B129" s="62"/>
      <c r="C129" s="63"/>
      <c r="D129" s="62"/>
      <c r="E129" s="61"/>
      <c r="F129" s="60"/>
      <c r="K129" s="54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</row>
    <row r="130" spans="1:75" s="53" customFormat="1">
      <c r="A130" s="64"/>
      <c r="B130" s="62"/>
      <c r="C130" s="63"/>
      <c r="D130" s="62"/>
      <c r="E130" s="61"/>
      <c r="F130" s="60"/>
      <c r="K130" s="54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</row>
    <row r="131" spans="1:75" s="53" customFormat="1">
      <c r="A131" s="64"/>
      <c r="B131" s="62"/>
      <c r="C131" s="63"/>
      <c r="D131" s="62"/>
      <c r="E131" s="61"/>
      <c r="F131" s="60"/>
      <c r="K131" s="54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</row>
    <row r="132" spans="1:75" s="53" customFormat="1">
      <c r="A132" s="64"/>
      <c r="B132" s="62"/>
      <c r="C132" s="63"/>
      <c r="D132" s="62"/>
      <c r="E132" s="61"/>
      <c r="F132" s="60"/>
      <c r="K132" s="54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</row>
    <row r="133" spans="1:75" s="53" customFormat="1">
      <c r="A133" s="64"/>
      <c r="B133" s="62"/>
      <c r="C133" s="63"/>
      <c r="D133" s="62"/>
      <c r="E133" s="61"/>
      <c r="F133" s="60"/>
      <c r="K133" s="54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</row>
    <row r="134" spans="1:75" s="53" customFormat="1">
      <c r="A134" s="64"/>
      <c r="B134" s="62"/>
      <c r="C134" s="63"/>
      <c r="D134" s="62"/>
      <c r="E134" s="61"/>
      <c r="F134" s="60"/>
      <c r="K134" s="54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</row>
    <row r="135" spans="1:75" s="53" customFormat="1">
      <c r="A135" s="64"/>
      <c r="B135" s="62"/>
      <c r="C135" s="63"/>
      <c r="D135" s="62"/>
      <c r="E135" s="61"/>
      <c r="F135" s="60"/>
      <c r="K135" s="54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</row>
    <row r="136" spans="1:75" s="53" customFormat="1">
      <c r="A136" s="64"/>
      <c r="B136" s="62"/>
      <c r="C136" s="63"/>
      <c r="D136" s="62"/>
      <c r="E136" s="61"/>
      <c r="F136" s="60"/>
      <c r="K136" s="54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</row>
    <row r="137" spans="1:75" s="53" customFormat="1">
      <c r="A137" s="64"/>
      <c r="B137" s="62"/>
      <c r="C137" s="63"/>
      <c r="D137" s="62"/>
      <c r="E137" s="61"/>
      <c r="F137" s="60"/>
      <c r="K137" s="54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</row>
    <row r="138" spans="1:75" s="53" customFormat="1">
      <c r="A138" s="64"/>
      <c r="B138" s="62"/>
      <c r="C138" s="63"/>
      <c r="D138" s="62"/>
      <c r="E138" s="61"/>
      <c r="F138" s="60"/>
      <c r="K138" s="54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</row>
    <row r="139" spans="1:75" s="53" customFormat="1">
      <c r="A139" s="64"/>
      <c r="B139" s="62"/>
      <c r="C139" s="63"/>
      <c r="D139" s="62"/>
      <c r="E139" s="61"/>
      <c r="F139" s="60"/>
      <c r="K139" s="54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</row>
    <row r="140" spans="1:75" s="53" customFormat="1">
      <c r="A140" s="64"/>
      <c r="B140" s="62"/>
      <c r="C140" s="63"/>
      <c r="D140" s="62"/>
      <c r="E140" s="61"/>
      <c r="F140" s="60"/>
      <c r="K140" s="54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</row>
    <row r="141" spans="1:75" s="53" customFormat="1">
      <c r="A141" s="64"/>
      <c r="B141" s="62"/>
      <c r="C141" s="63"/>
      <c r="D141" s="62"/>
      <c r="E141" s="61"/>
      <c r="F141" s="60"/>
      <c r="K141" s="54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</row>
    <row r="142" spans="1:75" s="53" customFormat="1">
      <c r="A142" s="64"/>
      <c r="B142" s="62"/>
      <c r="C142" s="63"/>
      <c r="D142" s="62"/>
      <c r="E142" s="61"/>
      <c r="F142" s="60"/>
      <c r="K142" s="54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</row>
    <row r="143" spans="1:75" s="53" customFormat="1">
      <c r="A143" s="64"/>
      <c r="B143" s="62"/>
      <c r="C143" s="63"/>
      <c r="D143" s="62"/>
      <c r="E143" s="61"/>
      <c r="F143" s="60"/>
      <c r="K143" s="54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</row>
    <row r="144" spans="1:75">
      <c r="A144" s="64"/>
      <c r="B144" s="62"/>
      <c r="C144" s="63"/>
      <c r="D144" s="62"/>
      <c r="E144" s="61"/>
      <c r="F144" s="60"/>
    </row>
    <row r="145" spans="1:6">
      <c r="A145" s="64"/>
      <c r="B145" s="62"/>
      <c r="C145" s="63"/>
      <c r="D145" s="62"/>
      <c r="E145" s="61"/>
      <c r="F145" s="60"/>
    </row>
  </sheetData>
  <mergeCells count="27">
    <mergeCell ref="A7:G7"/>
    <mergeCell ref="A10:F10"/>
    <mergeCell ref="A1:G1"/>
    <mergeCell ref="A2:G2"/>
    <mergeCell ref="A3:G3"/>
    <mergeCell ref="A4:F4"/>
    <mergeCell ref="A6:F6"/>
    <mergeCell ref="A28:G28"/>
    <mergeCell ref="A39:F39"/>
    <mergeCell ref="A11:G11"/>
    <mergeCell ref="A15:F15"/>
    <mergeCell ref="A17:G17"/>
    <mergeCell ref="A26:F26"/>
    <mergeCell ref="A27:D27"/>
    <mergeCell ref="A16:F16"/>
    <mergeCell ref="A40:D40"/>
    <mergeCell ref="A41:G41"/>
    <mergeCell ref="A78:G78"/>
    <mergeCell ref="A77:D77"/>
    <mergeCell ref="A82:F82"/>
    <mergeCell ref="A66:G66"/>
    <mergeCell ref="A64:F64"/>
    <mergeCell ref="A65:D65"/>
    <mergeCell ref="A53:D53"/>
    <mergeCell ref="A76:F76"/>
    <mergeCell ref="A54:G54"/>
    <mergeCell ref="A52:F5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3198CF42EEF458430129853850434" ma:contentTypeVersion="15" ma:contentTypeDescription="Create a new document." ma:contentTypeScope="" ma:versionID="237af7dd0d19474356eb3785f3851fe2">
  <xsd:schema xmlns:xsd="http://www.w3.org/2001/XMLSchema" xmlns:xs="http://www.w3.org/2001/XMLSchema" xmlns:p="http://schemas.microsoft.com/office/2006/metadata/properties" xmlns:ns2="0d755ae7-ef2a-4acb-8cd2-3adcd3799900" xmlns:ns3="e824343a-1826-4589-9432-c7ef2716e6b6" targetNamespace="http://schemas.microsoft.com/office/2006/metadata/properties" ma:root="true" ma:fieldsID="52c6f22129b91bc4c58da794e7e36a9f" ns2:_="" ns3:_="">
    <xsd:import namespace="0d755ae7-ef2a-4acb-8cd2-3adcd3799900"/>
    <xsd:import namespace="e824343a-1826-4589-9432-c7ef2716e6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55ae7-ef2a-4acb-8cd2-3adcd37999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f3a0188-eb81-459f-8a09-3a3b3282032b}" ma:internalName="TaxCatchAll" ma:showField="CatchAllData" ma:web="0d755ae7-ef2a-4acb-8cd2-3adcd3799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43a-1826-4589-9432-c7ef2716e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414e4af-6355-410f-8410-8923b35fb1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755ae7-ef2a-4acb-8cd2-3adcd3799900" xsi:nil="true"/>
    <lcf76f155ced4ddcb4097134ff3c332f xmlns="e824343a-1826-4589-9432-c7ef2716e6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460814-D86D-4E98-A9F8-E1783D18A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55ae7-ef2a-4acb-8cd2-3adcd3799900"/>
    <ds:schemaRef ds:uri="e824343a-1826-4589-9432-c7ef2716e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2F492-F6B3-4F41-B9C3-667B0B06A8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FCAD4-423F-46E9-9358-26AA8E1A21F8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e824343a-1826-4589-9432-c7ef2716e6b6"/>
    <ds:schemaRef ds:uri="http://schemas.microsoft.com/office/infopath/2007/PartnerControls"/>
    <ds:schemaRef ds:uri="http://schemas.openxmlformats.org/package/2006/metadata/core-properties"/>
    <ds:schemaRef ds:uri="0d755ae7-ef2a-4acb-8cd2-3adcd379990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PCC 2024 </vt:lpstr>
      <vt:lpstr>Headend &amp; LCD BOM </vt:lpstr>
      <vt:lpstr>'PCC 2024 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</dc:creator>
  <cp:keywords/>
  <dc:description/>
  <cp:lastModifiedBy>Lisa Dobbertin</cp:lastModifiedBy>
  <cp:revision/>
  <dcterms:created xsi:type="dcterms:W3CDTF">2011-12-29T17:33:09Z</dcterms:created>
  <dcterms:modified xsi:type="dcterms:W3CDTF">2025-01-13T19:48:43Z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0x010100DEB3198CF42EEF458430129853850434</vt:lpwstr>
  </property>
  <property fmtid="{D5CDD505-2E9C-101B-9397-08002B2CF9AE}" pid="3" name="MediaServiceImageTags">
    <vt:lpwstr/>
  </property>
</Properties>
</file>